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30" yWindow="-120" windowWidth="15480" windowHeight="7080" tabRatio="889"/>
  </bookViews>
  <sheets>
    <sheet name="A. Organization Chart" sheetId="25" r:id="rId1"/>
    <sheet name="B. Summary of Requirements " sheetId="45" r:id="rId2"/>
    <sheet name="C. Increases Offsets" sheetId="21" r:id="rId3"/>
    <sheet name="D. Strategic Goals &amp; Objectives" sheetId="57" r:id="rId4"/>
    <sheet name="E. ATB Justification" sheetId="29" r:id="rId5"/>
    <sheet name="F. 2010 Crosswalk" sheetId="2" r:id="rId6"/>
    <sheet name="G.  2011 Crosswalk" sheetId="56" r:id="rId7"/>
    <sheet name="H. Reimbursable Resources " sheetId="58" r:id="rId8"/>
    <sheet name="H. Reimbursable Resources" sheetId="16" state="hidden" r:id="rId9"/>
    <sheet name="I. Permanent Positions" sheetId="10" r:id="rId10"/>
    <sheet name="J. Financial Analysis" sheetId="36" r:id="rId11"/>
    <sheet name="K. Summary by Grade" sheetId="6" r:id="rId12"/>
    <sheet name="L. Summary by Object Class" sheetId="14" r:id="rId13"/>
    <sheet name="(M) Studies" sheetId="47" state="hidden" r:id="rId14"/>
    <sheet name="(N) Modular Cost" sheetId="48" state="hidden" r:id="rId15"/>
    <sheet name="(N-2) Domestic Agent" sheetId="50" state="hidden" r:id="rId16"/>
    <sheet name="(N-3) Domestic Attorney" sheetId="49" state="hidden" r:id="rId17"/>
    <sheet name="(N-4) Domestic Prof Sup" sheetId="51" state="hidden" r:id="rId18"/>
    <sheet name="(N-5) Domestic Clerical" sheetId="52" state="hidden" r:id="rId19"/>
    <sheet name="(O) Overseas" sheetId="53" state="hidden" r:id="rId20"/>
    <sheet name="(P) IT" sheetId="55" state="hidden" r:id="rId21"/>
  </sheets>
  <externalReferences>
    <externalReference r:id="rId22"/>
    <externalReference r:id="rId23"/>
    <externalReference r:id="rId24"/>
    <externalReference r:id="rId25"/>
  </externalReferences>
  <definedNames>
    <definedName name="___1ATTORNEY_SUPP">#REF!</definedName>
    <definedName name="___2GA_ROLLUP">#REF!</definedName>
    <definedName name="___3POS_BY_CAT">#REF!</definedName>
    <definedName name="__1ATTORNEY_SUPP">#REF!</definedName>
    <definedName name="__2ATTORNEY_SUPP">#REF!</definedName>
    <definedName name="__2GA_ROLLUP">#REF!</definedName>
    <definedName name="__3POS_BY_CAT">#REF!</definedName>
    <definedName name="_10POS_BY_CAT" localSheetId="10">'[1]Summ Atty Agt'!#REF!</definedName>
    <definedName name="_11POS_BY_CAT">#REF!</definedName>
    <definedName name="_1ATTORNEY_SUPP" localSheetId="1">#REF!</definedName>
    <definedName name="_1ATTORNEY_SUPP">#REF!</definedName>
    <definedName name="_2ATTORNEY_SUPP">#REF!</definedName>
    <definedName name="_2GA_ROLLUP">#REF!</definedName>
    <definedName name="_3GA_ROLLUP" localSheetId="1">'B. Summary of Requirements '!#REF!</definedName>
    <definedName name="_3POS_BY_CAT">#REF!</definedName>
    <definedName name="_4GA_ROLLUP" localSheetId="3">#REF!</definedName>
    <definedName name="_5GA_ROLLUP" localSheetId="8">[2]SumReq!#REF!</definedName>
    <definedName name="_5GA_ROLLUP">#REF!</definedName>
    <definedName name="_6GA_ROLLUP" localSheetId="10">'[1]Sum of Req'!#REF!</definedName>
    <definedName name="_7GA_ROLLUP">#REF!</definedName>
    <definedName name="_8POS_BY_CAT" localSheetId="1">#REF!</definedName>
    <definedName name="_8POS_BY_CAT">#REF!</definedName>
    <definedName name="_9POS_BY_CAT" localSheetId="3">#REF!</definedName>
    <definedName name="_xlnm._FilterDatabase" localSheetId="20" hidden="1">'(P) IT'!$F$14:$G$14</definedName>
    <definedName name="asdf">#REF!</definedName>
    <definedName name="asdfg">#REF!</definedName>
    <definedName name="asdfgh">#REF!</definedName>
    <definedName name="asdfghj">#REF!</definedName>
    <definedName name="asdfghjk">#REF!</definedName>
    <definedName name="asdfghjkl">#REF!</definedName>
    <definedName name="asdfghjklq">#REF!</definedName>
    <definedName name="DL" localSheetId="1">'B. Summary of Requirements '!$A$3:$X$70</definedName>
    <definedName name="DL">#REF!</definedName>
    <definedName name="EXECSUPP" localSheetId="1">'B. Summary of Requirements '!#REF!</definedName>
    <definedName name="EXECSUPP" localSheetId="3">#REF!</definedName>
    <definedName name="EXECSUPP" localSheetId="10">'[1]Sum of Req'!#REF!</definedName>
    <definedName name="EXECSUPP">#REF!</definedName>
    <definedName name="FY0711.1">#REF!</definedName>
    <definedName name="FY0711.5">#REF!</definedName>
    <definedName name="FY0712.1">#REF!</definedName>
    <definedName name="FY0721.0">#REF!</definedName>
    <definedName name="FY0722.0">#REF!</definedName>
    <definedName name="FY0723.1">#REF!</definedName>
    <definedName name="FY0723.2">#REF!</definedName>
    <definedName name="FY0723.3">#REF!</definedName>
    <definedName name="FY0724.0">#REF!</definedName>
    <definedName name="FY0725.2">#REF!</definedName>
    <definedName name="FY0725.3">#REF!</definedName>
    <definedName name="FY0725.6">#REF!</definedName>
    <definedName name="FY0726.0">#REF!</definedName>
    <definedName name="FY0731.0">#REF!</definedName>
    <definedName name="FY0732.0">#REF!</definedName>
    <definedName name="FY07Ling">#REF!</definedName>
    <definedName name="FY07Mult">#REF!</definedName>
    <definedName name="FY07PEPI">#REF!</definedName>
    <definedName name="FY07Tot">#REF!</definedName>
    <definedName name="FY07Train">#REF!</definedName>
    <definedName name="FY0811.1">#REF!</definedName>
    <definedName name="FY0811.5">#REF!</definedName>
    <definedName name="FY0812.1">#REF!</definedName>
    <definedName name="FY0821.0">#REF!</definedName>
    <definedName name="FY0822.0">#REF!</definedName>
    <definedName name="FY0823.1">#REF!</definedName>
    <definedName name="FY0823.2">#REF!</definedName>
    <definedName name="FY0823.3">#REF!</definedName>
    <definedName name="FY0824.0">#REF!</definedName>
    <definedName name="FY0825.2">#REF!</definedName>
    <definedName name="FY0825.3">#REF!</definedName>
    <definedName name="FY0825.6">#REF!</definedName>
    <definedName name="FY0826.0">#REF!</definedName>
    <definedName name="FY0831.0">#REF!</definedName>
    <definedName name="FY0832.0">#REF!</definedName>
    <definedName name="FY08Ling">#REF!</definedName>
    <definedName name="FY08Mult">#REF!</definedName>
    <definedName name="FY08PEPI">#REF!</definedName>
    <definedName name="FY08Tot">#REF!</definedName>
    <definedName name="FY08Train">#REF!</definedName>
    <definedName name="FY0911.1">#REF!</definedName>
    <definedName name="FY0911.5">#REF!</definedName>
    <definedName name="FY0912.1">#REF!</definedName>
    <definedName name="FY0921.0">#REF!</definedName>
    <definedName name="FY0922.0">#REF!</definedName>
    <definedName name="FY0923.1">#REF!</definedName>
    <definedName name="FY0923.2">#REF!</definedName>
    <definedName name="FY0923.3">#REF!</definedName>
    <definedName name="FY0924.0">#REF!</definedName>
    <definedName name="FY0925.2">#REF!</definedName>
    <definedName name="FY0925.3">#REF!</definedName>
    <definedName name="FY0925.6">#REF!</definedName>
    <definedName name="FY0926.0">#REF!</definedName>
    <definedName name="FY0931.0">#REF!</definedName>
    <definedName name="FY0932.0">#REF!</definedName>
    <definedName name="FY09Ling">#REF!</definedName>
    <definedName name="FY09Mult">#REF!</definedName>
    <definedName name="FY09PEPI">#REF!</definedName>
    <definedName name="FY09Tot">#REF!</definedName>
    <definedName name="FY09Train">#REF!</definedName>
    <definedName name="hlhl0" localSheetId="4">'E. ATB Justification'!#REF!</definedName>
    <definedName name="INTEL" localSheetId="1">'B. Summary of Requirements '!#REF!</definedName>
    <definedName name="INTEL" localSheetId="3">#REF!</definedName>
    <definedName name="INTEL" localSheetId="10">'[1]Sum of Req'!#REF!</definedName>
    <definedName name="INTEL">#REF!</definedName>
    <definedName name="JMD" localSheetId="1">'B. Summary of Requirements '!#REF!</definedName>
    <definedName name="JMD" localSheetId="3">#REF!</definedName>
    <definedName name="JMD" localSheetId="10">'[1]Sum of Req'!#REF!</definedName>
    <definedName name="JMD">#REF!</definedName>
    <definedName name="OLE_LINK7" localSheetId="4">'E. ATB Justification'!#REF!</definedName>
    <definedName name="PART">#REF!</definedName>
    <definedName name="_xlnm.Print_Area" localSheetId="13">'(M) Studies'!$A$1:$H$30</definedName>
    <definedName name="_xlnm.Print_Area" localSheetId="14">'(N) Modular Cost'!$A$1:$J$78</definedName>
    <definedName name="_xlnm.Print_Area" localSheetId="15">'(N-2) Domestic Agent'!$A$1:$J$69</definedName>
    <definedName name="_xlnm.Print_Area" localSheetId="16">'(N-3) Domestic Attorney'!$A$1:$H$53</definedName>
    <definedName name="_xlnm.Print_Area" localSheetId="17">'(N-4) Domestic Prof Sup'!$A$1:$J$53</definedName>
    <definedName name="_xlnm.Print_Area" localSheetId="18">'(N-5) Domestic Clerical'!$A$1:$H$52</definedName>
    <definedName name="_xlnm.Print_Area" localSheetId="19">'(O) Overseas'!$A$1:$L$62</definedName>
    <definedName name="_xlnm.Print_Area" localSheetId="20">'(P) IT'!$A$1:$H$32</definedName>
    <definedName name="_xlnm.Print_Area" localSheetId="0">'A. Organization Chart'!$A$1:$N$31</definedName>
    <definedName name="_xlnm.Print_Area" localSheetId="1">'B. Summary of Requirements '!$A$1:$X$82</definedName>
    <definedName name="_xlnm.Print_Area" localSheetId="2">'C. Increases Offsets'!$A$1:$K$26</definedName>
    <definedName name="_xlnm.Print_Area" localSheetId="3">'D. Strategic Goals &amp; Objectives'!$A$1:$P$26</definedName>
    <definedName name="_xlnm.Print_Area" localSheetId="4">'E. ATB Justification'!$A$1:$I$27</definedName>
    <definedName name="_xlnm.Print_Area" localSheetId="5">'F. 2010 Crosswalk'!$A$1:$S$30</definedName>
    <definedName name="_xlnm.Print_Area" localSheetId="6">'G.  2011 Crosswalk'!$A$1:$R$22</definedName>
    <definedName name="_xlnm.Print_Area" localSheetId="8">'H. Reimbursable Resources'!$A$1:$N$18</definedName>
    <definedName name="_xlnm.Print_Area" localSheetId="7">'H. Reimbursable Resources '!$A$1:$P$19</definedName>
    <definedName name="_xlnm.Print_Area" localSheetId="9">'I. Permanent Positions'!$A$1:$K$34</definedName>
    <definedName name="_xlnm.Print_Area" localSheetId="10">'J. Financial Analysis'!$A$1:$AA$43</definedName>
    <definedName name="_xlnm.Print_Area" localSheetId="11">'K. Summary by Grade'!$A$1:$I$33</definedName>
    <definedName name="_xlnm.Print_Area" localSheetId="12">'L. Summary by Object Class'!$A$1:$L$44</definedName>
    <definedName name="_xlnm.Print_Area">#REF!</definedName>
    <definedName name="_xlnm.Print_Titles" localSheetId="14">'(N) Modular Cost'!$1:$13</definedName>
    <definedName name="_xlnm.Print_Titles" localSheetId="15">'(N-2) Domestic Agent'!$1:$13</definedName>
    <definedName name="_xlnm.Print_Titles" localSheetId="16">'(N-3) Domestic Attorney'!$1:$13</definedName>
    <definedName name="_xlnm.Print_Titles" localSheetId="17">'(N-4) Domestic Prof Sup'!$1:$13</definedName>
    <definedName name="_xlnm.Print_Titles" localSheetId="18">'(N-5) Domestic Clerical'!$1:$13</definedName>
    <definedName name="REIMPRO" localSheetId="8">'H. Reimbursable Resources'!$A$1:$N$17</definedName>
    <definedName name="REIMPRO">#REF!</definedName>
    <definedName name="REIMSOR" localSheetId="8">'H. Reimbursable Resources'!$P$20:$AF$33</definedName>
    <definedName name="REIMSOR">#REF!</definedName>
  </definedNames>
  <calcPr calcId="125725"/>
</workbook>
</file>

<file path=xl/calcChain.xml><?xml version="1.0" encoding="utf-8"?>
<calcChain xmlns="http://schemas.openxmlformats.org/spreadsheetml/2006/main">
  <c r="I29" i="14"/>
  <c r="L29"/>
  <c r="C26"/>
  <c r="C34"/>
  <c r="I43"/>
  <c r="I42"/>
  <c r="I41"/>
  <c r="H41"/>
  <c r="R38"/>
  <c r="L33"/>
  <c r="I33"/>
  <c r="L32"/>
  <c r="I32"/>
  <c r="L31"/>
  <c r="I31"/>
  <c r="L30"/>
  <c r="I30"/>
  <c r="L28"/>
  <c r="I28"/>
  <c r="L27"/>
  <c r="L26"/>
  <c r="I26"/>
  <c r="L25"/>
  <c r="I25"/>
  <c r="L24"/>
  <c r="I24"/>
  <c r="L23"/>
  <c r="I23"/>
  <c r="L22"/>
  <c r="I22"/>
  <c r="L21"/>
  <c r="J21"/>
  <c r="I21"/>
  <c r="L20"/>
  <c r="I20"/>
  <c r="L19"/>
  <c r="I19"/>
  <c r="L18"/>
  <c r="K18"/>
  <c r="I18"/>
  <c r="K16"/>
  <c r="K34" s="1"/>
  <c r="J16"/>
  <c r="J34" s="1"/>
  <c r="F16"/>
  <c r="C16"/>
  <c r="C38" s="1"/>
  <c r="B16"/>
  <c r="I15"/>
  <c r="H15"/>
  <c r="I14"/>
  <c r="H14"/>
  <c r="I13"/>
  <c r="H13"/>
  <c r="I12"/>
  <c r="H12"/>
  <c r="H16" s="1"/>
  <c r="F12"/>
  <c r="D12"/>
  <c r="D16" s="1"/>
  <c r="B12"/>
  <c r="G10"/>
  <c r="G16" s="1"/>
  <c r="G34" s="1"/>
  <c r="G38" s="1"/>
  <c r="E10"/>
  <c r="E16" s="1"/>
  <c r="A5"/>
  <c r="A4"/>
  <c r="E34" l="1"/>
  <c r="L16"/>
  <c r="I10"/>
  <c r="I16" s="1"/>
  <c r="I27"/>
  <c r="G27" i="29"/>
  <c r="H27"/>
  <c r="I23"/>
  <c r="I27" s="1"/>
  <c r="H22" i="21"/>
  <c r="H21"/>
  <c r="H25" s="1"/>
  <c r="H12"/>
  <c r="A4" i="58"/>
  <c r="K15"/>
  <c r="J15"/>
  <c r="I15"/>
  <c r="H15"/>
  <c r="G15"/>
  <c r="F15"/>
  <c r="E15"/>
  <c r="D15"/>
  <c r="C15"/>
  <c r="N13"/>
  <c r="M13"/>
  <c r="L13"/>
  <c r="N12"/>
  <c r="M12"/>
  <c r="L12"/>
  <c r="N11"/>
  <c r="M11"/>
  <c r="L11"/>
  <c r="N10"/>
  <c r="M10"/>
  <c r="L10"/>
  <c r="L15" s="1"/>
  <c r="A5"/>
  <c r="E38" i="14" l="1"/>
  <c r="L34"/>
  <c r="I34"/>
  <c r="N15" i="58"/>
  <c r="M15"/>
  <c r="G25" i="21"/>
  <c r="F25"/>
  <c r="E25"/>
  <c r="D25"/>
  <c r="G16"/>
  <c r="F16"/>
  <c r="E16"/>
  <c r="D16"/>
  <c r="H16"/>
  <c r="E29" i="6" l="1"/>
  <c r="G29" s="1"/>
  <c r="F28"/>
  <c r="D28"/>
  <c r="B28"/>
  <c r="H17"/>
  <c r="H14"/>
  <c r="H28"/>
  <c r="A6"/>
  <c r="I31" i="10"/>
  <c r="J31" s="1"/>
  <c r="K33"/>
  <c r="H33"/>
  <c r="G33"/>
  <c r="F33"/>
  <c r="E33"/>
  <c r="D33"/>
  <c r="C33"/>
  <c r="B33"/>
  <c r="J32"/>
  <c r="I32"/>
  <c r="I30"/>
  <c r="I33" s="1"/>
  <c r="K29"/>
  <c r="J29"/>
  <c r="I29"/>
  <c r="H29"/>
  <c r="G29"/>
  <c r="F29"/>
  <c r="E29"/>
  <c r="D29"/>
  <c r="C29"/>
  <c r="B29"/>
  <c r="A6"/>
  <c r="Q21" i="56"/>
  <c r="Q20"/>
  <c r="Q17"/>
  <c r="O16"/>
  <c r="N16"/>
  <c r="M16"/>
  <c r="L16"/>
  <c r="L18"/>
  <c r="L22" s="1"/>
  <c r="K16"/>
  <c r="J16"/>
  <c r="I16"/>
  <c r="I18" s="1"/>
  <c r="I22" s="1"/>
  <c r="H16"/>
  <c r="G16"/>
  <c r="F16"/>
  <c r="F18"/>
  <c r="F22" s="1"/>
  <c r="E16"/>
  <c r="D16"/>
  <c r="C16"/>
  <c r="C18" s="1"/>
  <c r="C22" s="1"/>
  <c r="B16"/>
  <c r="R15"/>
  <c r="Q15"/>
  <c r="P15"/>
  <c r="R14"/>
  <c r="Q14"/>
  <c r="P14"/>
  <c r="R13"/>
  <c r="Q13"/>
  <c r="P13"/>
  <c r="R12"/>
  <c r="R16"/>
  <c r="Q12"/>
  <c r="Q16"/>
  <c r="Q18" s="1"/>
  <c r="Q22" s="1"/>
  <c r="P12"/>
  <c r="P16" s="1"/>
  <c r="A5"/>
  <c r="Q21" i="2"/>
  <c r="Q20"/>
  <c r="Q17"/>
  <c r="O16"/>
  <c r="N16"/>
  <c r="M16"/>
  <c r="L16"/>
  <c r="L18" s="1"/>
  <c r="L22" s="1"/>
  <c r="K16"/>
  <c r="J16"/>
  <c r="I16"/>
  <c r="I18"/>
  <c r="I22" s="1"/>
  <c r="H16"/>
  <c r="G16"/>
  <c r="F16"/>
  <c r="F18" s="1"/>
  <c r="F22" s="1"/>
  <c r="E16"/>
  <c r="D16"/>
  <c r="C16"/>
  <c r="C18"/>
  <c r="C22" s="1"/>
  <c r="B16"/>
  <c r="R15"/>
  <c r="Q15"/>
  <c r="P15"/>
  <c r="R14"/>
  <c r="Q14"/>
  <c r="P14"/>
  <c r="R13"/>
  <c r="Q13"/>
  <c r="P13"/>
  <c r="R12"/>
  <c r="R16" s="1"/>
  <c r="Q12"/>
  <c r="Q16" s="1"/>
  <c r="Q18" s="1"/>
  <c r="Q22" s="1"/>
  <c r="P12"/>
  <c r="P16"/>
  <c r="A5"/>
  <c r="J20" i="57"/>
  <c r="J15"/>
  <c r="N23"/>
  <c r="N26" s="1"/>
  <c r="M23"/>
  <c r="M26" s="1"/>
  <c r="L23"/>
  <c r="L26" s="1"/>
  <c r="K23"/>
  <c r="K26" s="1"/>
  <c r="J23"/>
  <c r="J26" s="1"/>
  <c r="I23"/>
  <c r="I26" s="1"/>
  <c r="G23"/>
  <c r="G26" s="1"/>
  <c r="F23"/>
  <c r="F26" s="1"/>
  <c r="D23"/>
  <c r="D26" s="1"/>
  <c r="C23"/>
  <c r="C26" s="1"/>
  <c r="P22"/>
  <c r="O22"/>
  <c r="P21"/>
  <c r="O21"/>
  <c r="P20"/>
  <c r="O20"/>
  <c r="P19"/>
  <c r="O19"/>
  <c r="P18"/>
  <c r="O18"/>
  <c r="P17"/>
  <c r="O17"/>
  <c r="P16"/>
  <c r="O16"/>
  <c r="P15"/>
  <c r="P23" s="1"/>
  <c r="P26" s="1"/>
  <c r="O15"/>
  <c r="O23" s="1"/>
  <c r="O26" s="1"/>
  <c r="V19" i="45"/>
  <c r="W19"/>
  <c r="U74"/>
  <c r="T74"/>
  <c r="T77"/>
  <c r="T82" s="1"/>
  <c r="S74"/>
  <c r="R74"/>
  <c r="Q74"/>
  <c r="P74"/>
  <c r="O74"/>
  <c r="N74"/>
  <c r="N77" s="1"/>
  <c r="N82" s="1"/>
  <c r="M74"/>
  <c r="L74"/>
  <c r="K74"/>
  <c r="J74"/>
  <c r="I74"/>
  <c r="H74"/>
  <c r="H77" s="1"/>
  <c r="H82" s="1"/>
  <c r="G74"/>
  <c r="F74"/>
  <c r="E74"/>
  <c r="D74"/>
  <c r="X73"/>
  <c r="X70"/>
  <c r="X74"/>
  <c r="W70"/>
  <c r="W74"/>
  <c r="V70"/>
  <c r="V74"/>
  <c r="A59"/>
  <c r="A4" i="29" s="1"/>
  <c r="X42" i="45"/>
  <c r="X46" s="1"/>
  <c r="V46"/>
  <c r="X34"/>
  <c r="W34"/>
  <c r="V34"/>
  <c r="X30"/>
  <c r="X35" s="1"/>
  <c r="X36" s="1"/>
  <c r="W30"/>
  <c r="W35"/>
  <c r="W36" s="1"/>
  <c r="V30"/>
  <c r="V35" s="1"/>
  <c r="V36" s="1"/>
  <c r="X19"/>
  <c r="X16"/>
  <c r="W16"/>
  <c r="V16"/>
  <c r="J30" i="10"/>
  <c r="J33" s="1"/>
  <c r="W77" i="45"/>
  <c r="W82"/>
  <c r="E77"/>
  <c r="E82" s="1"/>
  <c r="K77"/>
  <c r="K82" s="1"/>
  <c r="Q77"/>
  <c r="Q82" s="1"/>
  <c r="AA43" i="36"/>
  <c r="C23"/>
  <c r="C24" s="1"/>
  <c r="H23"/>
  <c r="I23"/>
  <c r="J23"/>
  <c r="K23"/>
  <c r="L23"/>
  <c r="M23"/>
  <c r="H24"/>
  <c r="I24"/>
  <c r="J24"/>
  <c r="K24"/>
  <c r="L24"/>
  <c r="M24"/>
  <c r="H28"/>
  <c r="I28"/>
  <c r="J28"/>
  <c r="K28"/>
  <c r="L28"/>
  <c r="M28"/>
  <c r="H43"/>
  <c r="I43"/>
  <c r="J43"/>
  <c r="K43"/>
  <c r="L43"/>
  <c r="M43"/>
  <c r="N23"/>
  <c r="O23"/>
  <c r="P23"/>
  <c r="Q23"/>
  <c r="R23"/>
  <c r="S23"/>
  <c r="N24"/>
  <c r="O24"/>
  <c r="P24"/>
  <c r="Q24"/>
  <c r="N28"/>
  <c r="O28"/>
  <c r="P28"/>
  <c r="Q28"/>
  <c r="R28"/>
  <c r="S28"/>
  <c r="N43"/>
  <c r="O43"/>
  <c r="P43"/>
  <c r="Q43"/>
  <c r="R43"/>
  <c r="S43"/>
  <c r="C4"/>
  <c r="C5"/>
  <c r="Z11"/>
  <c r="AA11"/>
  <c r="Z12"/>
  <c r="AA12"/>
  <c r="Z13"/>
  <c r="Z14"/>
  <c r="AA14"/>
  <c r="Z15"/>
  <c r="AA15"/>
  <c r="Z16"/>
  <c r="Z17"/>
  <c r="AA17"/>
  <c r="Z18"/>
  <c r="AA18"/>
  <c r="Z19"/>
  <c r="AA19"/>
  <c r="Z20"/>
  <c r="AA20"/>
  <c r="Z21"/>
  <c r="AA21"/>
  <c r="D23"/>
  <c r="D24" s="1"/>
  <c r="D28" s="1"/>
  <c r="D43" s="1"/>
  <c r="E23"/>
  <c r="E24" s="1"/>
  <c r="E28" s="1"/>
  <c r="E43" s="1"/>
  <c r="F23"/>
  <c r="F24" s="1"/>
  <c r="F28" s="1"/>
  <c r="F43" s="1"/>
  <c r="G23"/>
  <c r="G24"/>
  <c r="G28" s="1"/>
  <c r="G43" s="1"/>
  <c r="T23"/>
  <c r="T24"/>
  <c r="U23"/>
  <c r="U24"/>
  <c r="V23"/>
  <c r="W23"/>
  <c r="W24" s="1"/>
  <c r="W28" s="1"/>
  <c r="W43" s="1"/>
  <c r="X23"/>
  <c r="X24" s="1"/>
  <c r="X28" s="1"/>
  <c r="X43" s="1"/>
  <c r="Y23"/>
  <c r="Y24" s="1"/>
  <c r="Y28" s="1"/>
  <c r="Y43" s="1"/>
  <c r="V24"/>
  <c r="Z25"/>
  <c r="AA25"/>
  <c r="Z30"/>
  <c r="Z31"/>
  <c r="Z32"/>
  <c r="Z33"/>
  <c r="Z34"/>
  <c r="Z35"/>
  <c r="Z36"/>
  <c r="Z37"/>
  <c r="Z38"/>
  <c r="Z39"/>
  <c r="Z40"/>
  <c r="Z41"/>
  <c r="Z42"/>
  <c r="B43"/>
  <c r="C43"/>
  <c r="V28"/>
  <c r="V43" s="1"/>
  <c r="Z23"/>
  <c r="Z24"/>
  <c r="T28"/>
  <c r="T43" s="1"/>
  <c r="U28"/>
  <c r="U43" s="1"/>
  <c r="L59" i="53"/>
  <c r="K59"/>
  <c r="E59"/>
  <c r="B59"/>
  <c r="L43"/>
  <c r="I43"/>
  <c r="H43"/>
  <c r="F43"/>
  <c r="E43"/>
  <c r="C43"/>
  <c r="B43"/>
  <c r="K39"/>
  <c r="K38"/>
  <c r="K37"/>
  <c r="K36"/>
  <c r="K35"/>
  <c r="K34"/>
  <c r="K33"/>
  <c r="K43"/>
  <c r="L30"/>
  <c r="I30"/>
  <c r="H30"/>
  <c r="F30"/>
  <c r="E30"/>
  <c r="C30"/>
  <c r="B30"/>
  <c r="K29"/>
  <c r="K28"/>
  <c r="K27"/>
  <c r="K26"/>
  <c r="K25"/>
  <c r="K24"/>
  <c r="K23"/>
  <c r="K30" s="1"/>
  <c r="L20"/>
  <c r="L45" s="1"/>
  <c r="I20"/>
  <c r="I45" s="1"/>
  <c r="H20"/>
  <c r="H45" s="1"/>
  <c r="F20"/>
  <c r="F45" s="1"/>
  <c r="E20"/>
  <c r="E45" s="1"/>
  <c r="C20"/>
  <c r="C45" s="1"/>
  <c r="B20"/>
  <c r="B45" s="1"/>
  <c r="K19"/>
  <c r="K17"/>
  <c r="K16"/>
  <c r="K15"/>
  <c r="K14"/>
  <c r="K13"/>
  <c r="K12"/>
  <c r="K11"/>
  <c r="K10"/>
  <c r="K20" s="1"/>
  <c r="K45" s="1"/>
  <c r="J15" i="16"/>
  <c r="J20"/>
  <c r="D15"/>
  <c r="D20"/>
  <c r="G15"/>
  <c r="G20"/>
  <c r="H15"/>
  <c r="C15"/>
  <c r="A5"/>
  <c r="A4"/>
  <c r="L10"/>
  <c r="M10"/>
  <c r="M15" s="1"/>
  <c r="N10"/>
  <c r="L11"/>
  <c r="L15" s="1"/>
  <c r="M11"/>
  <c r="N11"/>
  <c r="L12"/>
  <c r="M12"/>
  <c r="N12"/>
  <c r="L13"/>
  <c r="M13"/>
  <c r="N13"/>
  <c r="N15" s="1"/>
  <c r="E15"/>
  <c r="F15"/>
  <c r="I15"/>
  <c r="K15"/>
  <c r="Z43" i="36" l="1"/>
  <c r="AA24"/>
  <c r="V37" i="45"/>
  <c r="W37"/>
  <c r="X37"/>
  <c r="A4" i="57"/>
  <c r="A4" i="2"/>
  <c r="A5" i="6"/>
  <c r="W46" i="45"/>
  <c r="A4" i="56"/>
  <c r="A5" i="10"/>
  <c r="X47" i="45" l="1"/>
  <c r="W47"/>
  <c r="V47"/>
  <c r="W48" l="1"/>
  <c r="X48"/>
  <c r="V48"/>
</calcChain>
</file>

<file path=xl/comments1.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2.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3.xml><?xml version="1.0" encoding="utf-8"?>
<comments xmlns="http://schemas.openxmlformats.org/spreadsheetml/2006/main">
  <authors>
    <author>Nicholas D. Sterganos</author>
  </authors>
  <commentList>
    <comment ref="C12" authorId="0">
      <text>
        <r>
          <rPr>
            <sz val="8"/>
            <color indexed="81"/>
            <rFont val="Tahoma"/>
            <family val="2"/>
          </rPr>
          <t xml:space="preserve">Average 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Journeyman grade</t>
        </r>
      </text>
    </comment>
  </commentList>
</comments>
</file>

<file path=xl/comments4.xml><?xml version="1.0" encoding="utf-8"?>
<comments xmlns="http://schemas.openxmlformats.org/spreadsheetml/2006/main">
  <authors>
    <author>Nicholas D. Sterganos</author>
    <author>matsatt</author>
  </authors>
  <commentList>
    <comment ref="C12" authorId="0">
      <text>
        <r>
          <rPr>
            <sz val="8"/>
            <color indexed="81"/>
            <rFont val="Tahoma"/>
            <family val="2"/>
          </rPr>
          <t xml:space="preserve">Entry-Level, could be other than 9/1, which is shown here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 1 GS level grade increase</t>
        </r>
      </text>
    </comment>
    <comment ref="J12" authorId="1">
      <text>
        <r>
          <rPr>
            <sz val="8"/>
            <color indexed="81"/>
            <rFont val="Tahoma"/>
            <family val="2"/>
          </rPr>
          <t>Journeyman grade</t>
        </r>
      </text>
    </comment>
  </commentList>
</comments>
</file>

<file path=xl/comments5.xml><?xml version="1.0" encoding="utf-8"?>
<comments xmlns="http://schemas.openxmlformats.org/spreadsheetml/2006/main">
  <authors>
    <author>Nicholas D. Sterganos</author>
  </authors>
  <commentList>
    <comment ref="C12" authorId="0">
      <text>
        <r>
          <rPr>
            <sz val="8"/>
            <color indexed="81"/>
            <rFont val="Tahoma"/>
            <family val="2"/>
          </rPr>
          <t xml:space="preserve">Entry-Level
</t>
        </r>
      </text>
    </comment>
    <comment ref="G12" authorId="0">
      <text>
        <r>
          <rPr>
            <sz val="8"/>
            <color indexed="81"/>
            <rFont val="Tahoma"/>
            <family val="2"/>
          </rPr>
          <t xml:space="preserve">Annualization + Non-Recurring
</t>
        </r>
      </text>
    </comment>
    <comment ref="H12" authorId="0">
      <text>
        <r>
          <rPr>
            <sz val="8"/>
            <color indexed="81"/>
            <rFont val="Tahoma"/>
            <family val="2"/>
          </rPr>
          <t>1st year Lapsed at 50% + Adjustments to Base</t>
        </r>
      </text>
    </comment>
  </commentList>
</comments>
</file>

<file path=xl/sharedStrings.xml><?xml version="1.0" encoding="utf-8"?>
<sst xmlns="http://schemas.openxmlformats.org/spreadsheetml/2006/main" count="1868" uniqueCount="481">
  <si>
    <t>Carryover</t>
  </si>
  <si>
    <t>Recoveries</t>
  </si>
  <si>
    <t>Crosswalk of 2011 Availability</t>
  </si>
  <si>
    <t>2011 Availability</t>
  </si>
  <si>
    <t xml:space="preserve">Increase/Decrease </t>
  </si>
  <si>
    <t>25.3 Purchases of goods &amp; services from Government accounts (Antennas, DHS Sec. Etc..)</t>
  </si>
  <si>
    <t>Resources shown in this exhibit are earned through reimbursable agreements, whether through agreements with government agencies or through user fees.</t>
  </si>
  <si>
    <t>end of line</t>
  </si>
  <si>
    <t xml:space="preserve">          Total DIRECT requirements</t>
  </si>
  <si>
    <t>23.1  GSA rent (Reimbursable)</t>
  </si>
  <si>
    <t>25.3 DHS Security (Reimbursable)</t>
  </si>
  <si>
    <t>Positions and FTE's should be shown only if they are included in the full-time equivalent ceiling included in the President's Budget.</t>
  </si>
  <si>
    <t>Financial Analysis of Program Changes</t>
  </si>
  <si>
    <t>Inc. 1</t>
  </si>
  <si>
    <t>Inc. 2</t>
  </si>
  <si>
    <t>Offset</t>
  </si>
  <si>
    <t>Total positions &amp; annual amount</t>
  </si>
  <si>
    <t xml:space="preserve">      Lapse (-)</t>
  </si>
  <si>
    <t xml:space="preserve">     Other personnel compensation</t>
  </si>
  <si>
    <t>Total FTE &amp; personnel compensation</t>
  </si>
  <si>
    <t>Agt./Atty.</t>
  </si>
  <si>
    <t>Program Offsets</t>
  </si>
  <si>
    <t>Adjustments to Base</t>
  </si>
  <si>
    <t>Domestic Rent and Facilities</t>
  </si>
  <si>
    <t>Non-recurral Non-Personnel</t>
  </si>
  <si>
    <t>2011 President's Budget</t>
  </si>
  <si>
    <t>ATBs</t>
  </si>
  <si>
    <t>11.1  Direct FTE &amp; personnel compensation</t>
  </si>
  <si>
    <t xml:space="preserve">       Total </t>
  </si>
  <si>
    <t>Average SES Salary</t>
  </si>
  <si>
    <t>2010 Appropriation Enacted w/Rescissions and Supplementals</t>
  </si>
  <si>
    <t>FY 2010 Enacted Without Rescissions</t>
  </si>
  <si>
    <t>2010 Enacted w/Rescissions and Supplementals</t>
  </si>
  <si>
    <t>Perm. Pos.</t>
  </si>
  <si>
    <t>Location of Description by Decision Unit</t>
  </si>
  <si>
    <t>Reprogrammings / Transfers</t>
  </si>
  <si>
    <t>end of sheet</t>
  </si>
  <si>
    <t>Program Decreases</t>
  </si>
  <si>
    <t>Total Pr. Changes</t>
  </si>
  <si>
    <t>Total Authorized</t>
  </si>
  <si>
    <t>Total Reimbursable</t>
  </si>
  <si>
    <t>Total Increases</t>
  </si>
  <si>
    <t>I: Detail of Permanent Positions by Category</t>
  </si>
  <si>
    <t>H: Summary of Reimbursable Resources</t>
  </si>
  <si>
    <t>E.  Justification for Base Adjustments</t>
  </si>
  <si>
    <t>C: Program Increases/Offsets By Decision Unit</t>
  </si>
  <si>
    <t>B: Summary of Requirements</t>
  </si>
  <si>
    <t>2010 Planned</t>
  </si>
  <si>
    <t>Intelligence Series (132)</t>
  </si>
  <si>
    <t>Criminal Investigative Series (1811)</t>
  </si>
  <si>
    <t>2010 Availability</t>
  </si>
  <si>
    <t>23.2 Moving/Lease Expirations/Contract Parking</t>
  </si>
  <si>
    <t>Increase 2</t>
  </si>
  <si>
    <r>
      <t>International Cooperative Administrative Support Services (ICASS)</t>
    </r>
    <r>
      <rPr>
        <sz val="9"/>
        <color indexed="8"/>
        <rFont val="Times New Roman"/>
        <family val="1"/>
      </rPr>
      <t>.  Under the ICASS, an annual charge is made by the Department of State for administrative support based on the overseas staff of each federal agency.  This request is based on the projected FY 2011 bill for post invoices and other ICASS costs.</t>
    </r>
  </si>
  <si>
    <t>[list all - if applicable]</t>
  </si>
  <si>
    <t>Transfers:</t>
  </si>
  <si>
    <t>Agency 1</t>
  </si>
  <si>
    <t>Inc.1</t>
  </si>
  <si>
    <t>Total Adjustments to Base and Technical Adjustments</t>
  </si>
  <si>
    <t xml:space="preserve">Total Adjustments to Base </t>
  </si>
  <si>
    <t>Decreases:</t>
  </si>
  <si>
    <t>2011 Supplementals</t>
  </si>
  <si>
    <t>2012 Request</t>
  </si>
  <si>
    <t xml:space="preserve">2010 Enacted w/Rescissions and Supplementals </t>
  </si>
  <si>
    <t>Increase/Decrease</t>
  </si>
  <si>
    <t>Decision Unit</t>
  </si>
  <si>
    <t xml:space="preserve">     Total</t>
  </si>
  <si>
    <t>atb</t>
  </si>
  <si>
    <t>enhance</t>
  </si>
  <si>
    <t>FTE</t>
  </si>
  <si>
    <t>Total</t>
  </si>
  <si>
    <t>Detail of Permanent Positions by Category</t>
  </si>
  <si>
    <t>Category</t>
  </si>
  <si>
    <t>Grades and Salary Ranges</t>
  </si>
  <si>
    <t>LEAP</t>
  </si>
  <si>
    <t>Agency 2</t>
  </si>
  <si>
    <t>Agency 3</t>
  </si>
  <si>
    <t>Agency 4</t>
  </si>
  <si>
    <t>11.5  Total, Other personnel compensation</t>
  </si>
  <si>
    <t xml:space="preserve">     Other Compensation</t>
  </si>
  <si>
    <t xml:space="preserve">     Overtime</t>
  </si>
  <si>
    <t>11.8  Special personal services payments</t>
  </si>
  <si>
    <t xml:space="preserve">    Full-time permanent</t>
  </si>
  <si>
    <t>12.0  Personnel benefits</t>
  </si>
  <si>
    <t>21.0  Travel and transportation of persons</t>
  </si>
  <si>
    <t>22.0  Transportation of things</t>
  </si>
  <si>
    <t>23.3  Comm., util., &amp; other misc. charges</t>
  </si>
  <si>
    <t>24.0  Printing and reproduction</t>
  </si>
  <si>
    <t>25.1  Advisory and assistance services</t>
  </si>
  <si>
    <t>25.2 Other services</t>
  </si>
  <si>
    <t>26.0  Supplies and materials</t>
  </si>
  <si>
    <t>31.0  Equipment</t>
  </si>
  <si>
    <t xml:space="preserve">          Total obligations</t>
  </si>
  <si>
    <t>Unobligated balance, start of year</t>
  </si>
  <si>
    <t>Unobligated balance, end of year</t>
  </si>
  <si>
    <t>Recoveries of prior year obligations</t>
  </si>
  <si>
    <t>11.3  Other than full-time permanent</t>
  </si>
  <si>
    <t xml:space="preserve">     Total, appropriated positions</t>
  </si>
  <si>
    <t>SES</t>
  </si>
  <si>
    <t>GS-15</t>
  </si>
  <si>
    <t>GS-14</t>
  </si>
  <si>
    <t>GS-13</t>
  </si>
  <si>
    <t>GS-12</t>
  </si>
  <si>
    <t>GS-11</t>
  </si>
  <si>
    <t>GS-10</t>
  </si>
  <si>
    <t>GS-9</t>
  </si>
  <si>
    <t>GS-8</t>
  </si>
  <si>
    <t>GS-7</t>
  </si>
  <si>
    <t xml:space="preserve">GS-5 </t>
  </si>
  <si>
    <t>Personnel benefits</t>
  </si>
  <si>
    <t>Transportation of things</t>
  </si>
  <si>
    <t>Printing</t>
  </si>
  <si>
    <t>Equipment</t>
  </si>
  <si>
    <t>Purchases of goods &amp; services from Government accounts</t>
  </si>
  <si>
    <t>Travel and transportation of persons</t>
  </si>
  <si>
    <t>GSA rent</t>
  </si>
  <si>
    <t>Communication, rents, and utilities</t>
  </si>
  <si>
    <t>Advisory and assistance services</t>
  </si>
  <si>
    <t>Research and development contracts</t>
  </si>
  <si>
    <t>Supplies and materials</t>
  </si>
  <si>
    <t>Operation and maintenance of equipment</t>
  </si>
  <si>
    <t>Average GS Salary</t>
  </si>
  <si>
    <t>Average GS Grade</t>
  </si>
  <si>
    <t>Object Classes</t>
  </si>
  <si>
    <t>Other Object Classes:</t>
  </si>
  <si>
    <t>Summary of Reimbursable Resources</t>
  </si>
  <si>
    <t>Decision Unit 1</t>
  </si>
  <si>
    <t>Decision Unit 2</t>
  </si>
  <si>
    <t>Decision Unit 3</t>
  </si>
  <si>
    <t>Decision Unit 4</t>
  </si>
  <si>
    <t>Summary of Requirements by Object Class</t>
  </si>
  <si>
    <t>Overtime</t>
  </si>
  <si>
    <t>Technical Adjustments</t>
  </si>
  <si>
    <t>Program Changes</t>
  </si>
  <si>
    <t>Total Program Changes</t>
  </si>
  <si>
    <t>Subtotal Increases</t>
  </si>
  <si>
    <t>Attorneys (905)</t>
  </si>
  <si>
    <t>Paralegals / Other Law (900-998)</t>
  </si>
  <si>
    <t>Information &amp; Arts (1000-1099)</t>
  </si>
  <si>
    <t>Business &amp; Industry (1100-1199)</t>
  </si>
  <si>
    <t>Library (1400-1499)</t>
  </si>
  <si>
    <t>Equipment/Facilities Services (1600-1699)</t>
  </si>
  <si>
    <t>Supply Services (2000-2099)</t>
  </si>
  <si>
    <t>Security Specialists (080)</t>
  </si>
  <si>
    <t>Motor Vehicle Operations (5703)</t>
  </si>
  <si>
    <t>Miscellaneous Operations (010-099)</t>
  </si>
  <si>
    <t>2010 Enacted (with Rescissions, direct only)</t>
  </si>
  <si>
    <t>Total 2010 Enacted (with Rescissions and Supplementals)</t>
  </si>
  <si>
    <t>M.  Status of Congressionally Requested Studies, Reports, and Evaluations</t>
  </si>
  <si>
    <t>N: Modular Costs for New Positions</t>
  </si>
  <si>
    <t xml:space="preserve">Component: </t>
  </si>
  <si>
    <t>Type:</t>
  </si>
  <si>
    <t>Position:</t>
  </si>
  <si>
    <t>Special Agent</t>
  </si>
  <si>
    <t>Object Class</t>
  </si>
  <si>
    <t>Annualization</t>
  </si>
  <si>
    <t>Non-Recurring</t>
  </si>
  <si>
    <t>Personnel Compensation and Benefits</t>
  </si>
  <si>
    <t>11.1</t>
  </si>
  <si>
    <t>Full-Time Permanent</t>
  </si>
  <si>
    <t>11.5</t>
  </si>
  <si>
    <t xml:space="preserve">LEAP </t>
  </si>
  <si>
    <t>AUO</t>
  </si>
  <si>
    <t>Awards</t>
  </si>
  <si>
    <t xml:space="preserve">Overtime </t>
  </si>
  <si>
    <t xml:space="preserve">Post Differential </t>
  </si>
  <si>
    <t xml:space="preserve">Personnel Benefits </t>
  </si>
  <si>
    <t>12.1</t>
  </si>
  <si>
    <t xml:space="preserve">Post Allowance (Foreign) </t>
  </si>
  <si>
    <t>Education Allowance</t>
  </si>
  <si>
    <t xml:space="preserve">TRAT/Home Leave </t>
  </si>
  <si>
    <t>Contractual Services and Supplies</t>
  </si>
  <si>
    <t>21.0</t>
  </si>
  <si>
    <t xml:space="preserve">Operational Travel </t>
  </si>
  <si>
    <t xml:space="preserve">Transportation of Things </t>
  </si>
  <si>
    <t xml:space="preserve">GLQ Rent </t>
  </si>
  <si>
    <t>23.2</t>
  </si>
  <si>
    <t xml:space="preserve">Rental Payments to Others </t>
  </si>
  <si>
    <t>23.3</t>
  </si>
  <si>
    <t>Comm. Utilities etc. Postage</t>
  </si>
  <si>
    <t>Comm. Utilities etc. Telephones</t>
  </si>
  <si>
    <t>Comm. Utilities etc. Utilities</t>
  </si>
  <si>
    <t>Comm. Utilities etc. GLQ Utilities</t>
  </si>
  <si>
    <t>25.3</t>
  </si>
  <si>
    <t xml:space="preserve">ICASS </t>
  </si>
  <si>
    <t xml:space="preserve">Payroll Services </t>
  </si>
  <si>
    <t>Recruitment-- Non OPM Costs</t>
  </si>
  <si>
    <t>Recruitment-- OPM Costs</t>
  </si>
  <si>
    <t xml:space="preserve">Drug Test </t>
  </si>
  <si>
    <t>Security (Background) Investigations</t>
  </si>
  <si>
    <t xml:space="preserve">Polygraph Examination </t>
  </si>
  <si>
    <t>25.6</t>
  </si>
  <si>
    <t xml:space="preserve">Physical Exams </t>
  </si>
  <si>
    <t>Psychological Exam</t>
  </si>
  <si>
    <t>Written Exam</t>
  </si>
  <si>
    <t>25.2</t>
  </si>
  <si>
    <t>Guard Services</t>
  </si>
  <si>
    <t xml:space="preserve">Capital Security Cost-Sharing </t>
  </si>
  <si>
    <t xml:space="preserve">Medical Care </t>
  </si>
  <si>
    <t>26.0</t>
  </si>
  <si>
    <t xml:space="preserve">Office Supplies </t>
  </si>
  <si>
    <t xml:space="preserve">Fuel </t>
  </si>
  <si>
    <t>Ammunition</t>
  </si>
  <si>
    <t>D: Resources by DOJ Strategic Goal and Strategic Objective</t>
  </si>
  <si>
    <t xml:space="preserve">Safety/Protective Equiment </t>
  </si>
  <si>
    <t xml:space="preserve">Uniforms and Clothing </t>
  </si>
  <si>
    <t>Acquisition of Assets</t>
  </si>
  <si>
    <t>31.0</t>
  </si>
  <si>
    <t>Home Furniture</t>
  </si>
  <si>
    <t>Office Furniture</t>
  </si>
  <si>
    <t xml:space="preserve">Vehicles </t>
  </si>
  <si>
    <t xml:space="preserve">Radios-Mobile </t>
  </si>
  <si>
    <t xml:space="preserve">Radios-Portable </t>
  </si>
  <si>
    <t xml:space="preserve">Radio Installation </t>
  </si>
  <si>
    <t>Computer Workstation-- Desktop</t>
  </si>
  <si>
    <t>Computer Workstation-- Installation of Desktop</t>
  </si>
  <si>
    <t>Computer Workstation-- Software</t>
  </si>
  <si>
    <t>Computer Workstation-- Accessories</t>
  </si>
  <si>
    <t>Computer Workstation-- Networking Costs</t>
  </si>
  <si>
    <t>Laptop Computer</t>
  </si>
  <si>
    <t xml:space="preserve">Tech/Invest Equipment </t>
  </si>
  <si>
    <t>Firearms</t>
  </si>
  <si>
    <t>Buildout</t>
  </si>
  <si>
    <t>Items that may have Multiple Object Classes</t>
  </si>
  <si>
    <t>Multiple</t>
  </si>
  <si>
    <t>Basic Training</t>
  </si>
  <si>
    <t xml:space="preserve">Advanced Training </t>
  </si>
  <si>
    <t xml:space="preserve">Other Training </t>
  </si>
  <si>
    <t xml:space="preserve">Foreign Language Training </t>
  </si>
  <si>
    <t>Operational Expenses Linguist Costs</t>
  </si>
  <si>
    <t>Operational Expenses PE/PI/Misc</t>
  </si>
  <si>
    <t xml:space="preserve">PCS </t>
  </si>
  <si>
    <t>Computer Workstation-- Enterprise Costs</t>
  </si>
  <si>
    <t>Total:</t>
  </si>
  <si>
    <t>Object class entries should match the entries in the revised New Position Cost Module Standards.  For most agencies, the display will differ slightly from the display shown here.</t>
  </si>
  <si>
    <t xml:space="preserve">Provide modules for new positions being requested.  The position cost module identifies the ordinary costs associated with filling a position and is one of the most basic elements used in construction of a budget.  </t>
  </si>
  <si>
    <t>Some Components provide JMD with three year modular cost estimates in addition to this exhibit.  Please follow past procedure, and submit all of the modular cost data required by your JMD Budget Analyst.</t>
  </si>
  <si>
    <t>Domestic</t>
  </si>
  <si>
    <t>Attorney</t>
  </si>
  <si>
    <t xml:space="preserve">Awards </t>
  </si>
  <si>
    <t xml:space="preserve">Transit Subsidy </t>
  </si>
  <si>
    <t>22.0</t>
  </si>
  <si>
    <t>23.1</t>
  </si>
  <si>
    <t xml:space="preserve">GSA Rent </t>
  </si>
  <si>
    <t>Rental Payments to Others</t>
  </si>
  <si>
    <t>Portable Comm. Devices etc. Cellular Phones</t>
  </si>
  <si>
    <t>Portable Comm. Devices etc. Wireless Handheld Devices</t>
  </si>
  <si>
    <t>24.0</t>
  </si>
  <si>
    <t xml:space="preserve">Printing and Reproduction </t>
  </si>
  <si>
    <t xml:space="preserve">Litigation Support </t>
  </si>
  <si>
    <t>Financial Operations Information (FMIS)</t>
  </si>
  <si>
    <t xml:space="preserve">Furniture </t>
  </si>
  <si>
    <t xml:space="preserve">Laptop Computer </t>
  </si>
  <si>
    <t>32.0</t>
  </si>
  <si>
    <t xml:space="preserve">Buildout </t>
  </si>
  <si>
    <t xml:space="preserve">Training </t>
  </si>
  <si>
    <t>Polygraph Examination</t>
  </si>
  <si>
    <t>Medical Care</t>
  </si>
  <si>
    <t xml:space="preserve">Firearms </t>
  </si>
  <si>
    <t xml:space="preserve">Basic Training </t>
  </si>
  <si>
    <t>Professional Support</t>
  </si>
  <si>
    <t>Training</t>
  </si>
  <si>
    <t>Clerical</t>
  </si>
  <si>
    <t>Computer Workstation-- Server Hardware</t>
  </si>
  <si>
    <t>O.  Information on Overseas Staffing</t>
  </si>
  <si>
    <t>Modular Costs for New 2012 Positions</t>
  </si>
  <si>
    <t>GS-1, $22,115 - 27,663</t>
  </si>
  <si>
    <t>GS-2, $24,865 - 31,292</t>
  </si>
  <si>
    <t>GS-4, $30,456 - 39,590</t>
  </si>
  <si>
    <t>GS-3, $27,130 - 35,269</t>
  </si>
  <si>
    <t>GS-5, $34,075 - 44,293</t>
  </si>
  <si>
    <t>GS-6, $37,983 - 49,375</t>
  </si>
  <si>
    <t>GS-7, $42,209 - 54,875</t>
  </si>
  <si>
    <t>GS-8, $46,745 - 60,765</t>
  </si>
  <si>
    <t>GS-9, $51,630 - 67,114</t>
  </si>
  <si>
    <t>GS-10, $56,857 - 73,917</t>
  </si>
  <si>
    <t>GS-11, $62,467 - 81,204</t>
  </si>
  <si>
    <t>GS-12, $74,872 - 97,333</t>
  </si>
  <si>
    <t>GS-13, $89,033 - 115,742</t>
  </si>
  <si>
    <t>GS-14, $105,211 - 136,771</t>
  </si>
  <si>
    <t>GS-15, $123,758 - 155,500</t>
  </si>
  <si>
    <t>SES, $119,554 - 179,700</t>
  </si>
  <si>
    <t>Crosswalk of 2010 Availability</t>
  </si>
  <si>
    <t>2012 template</t>
  </si>
  <si>
    <t>Information Technology Mgmt  (2210)</t>
  </si>
  <si>
    <t>23.1  GSA rent</t>
  </si>
  <si>
    <t>25.4  Operation and maintenance of facilities</t>
  </si>
  <si>
    <t>L: Summary of Requirements by Object Class</t>
  </si>
  <si>
    <t>K: Summary of Requirements by Grade</t>
  </si>
  <si>
    <t>Program Increases</t>
  </si>
  <si>
    <t>FY 2012 Program Increases/Offsets By Decision Unit</t>
  </si>
  <si>
    <t>F: Crosswalk of 2010 Availability</t>
  </si>
  <si>
    <t>25.5 Research and development contracts</t>
  </si>
  <si>
    <t>25.7 Operation and maintenance of equipment</t>
  </si>
  <si>
    <t>2010 Supplementals</t>
  </si>
  <si>
    <t>Justification for Base Adjustments</t>
  </si>
  <si>
    <t>2012 Current Services</t>
  </si>
  <si>
    <t>2012 Total Request</t>
  </si>
  <si>
    <t>2012 Adjustments to Base and Technical Adjustments</t>
  </si>
  <si>
    <t>2012 Increases</t>
  </si>
  <si>
    <t>2012 Offsets</t>
  </si>
  <si>
    <t>P.  IT Investment Questionnaire</t>
  </si>
  <si>
    <t xml:space="preserve"> A response should be provided only in the highlighted cells.  </t>
  </si>
  <si>
    <t>Foreign Expenses</t>
  </si>
  <si>
    <t>Non-recurral of Personnel</t>
  </si>
  <si>
    <t>POS</t>
  </si>
  <si>
    <t>Total Increase:</t>
  </si>
  <si>
    <t>Total ATB:</t>
  </si>
  <si>
    <t xml:space="preserve">The attached exhibit displays the required information for three fiscal years and includes estimates for the past fiscal year, current year, and budget year.  This exhibit requires the total amount of reimbursable collections by the source of collection.  Sources may be other agencies or other appropriations within the Department of Justice.  Please note that resources derived from the Assets Forfeiture Fund and the Organized Crime Drug Enforcement appropriations are displayed separately for each organization gaining such resources.  The FY2010 Planned Column should tie to the latest DOJ 231. </t>
  </si>
  <si>
    <t>FTE must agree with the reimbursable resources reflected on the Summary of Requirements exhibit and Detail of Permanent Positions by Category exhibit.</t>
  </si>
  <si>
    <t>summary of requirements edit checks (do not print)</t>
  </si>
  <si>
    <t xml:space="preserve">Amount  </t>
  </si>
  <si>
    <t>Grades:</t>
  </si>
  <si>
    <t>(Dollars in Thousands)</t>
  </si>
  <si>
    <t>Salaries and Expenses</t>
  </si>
  <si>
    <t>A: Organizational Chart</t>
  </si>
  <si>
    <t>Total Offsets</t>
  </si>
  <si>
    <t>Other FTE:</t>
  </si>
  <si>
    <t>Total Comp. FTE</t>
  </si>
  <si>
    <t>Total FTE</t>
  </si>
  <si>
    <t>Reimbursable FTE</t>
  </si>
  <si>
    <t>Other FTE</t>
  </si>
  <si>
    <t>Total Compensable FTE</t>
  </si>
  <si>
    <t>Headquarters (Washington, D.C.)</t>
  </si>
  <si>
    <t>Summary of Requirements</t>
  </si>
  <si>
    <t>Reimbursable FTE:</t>
  </si>
  <si>
    <t>Total Program Increases</t>
  </si>
  <si>
    <t>Rescissions</t>
  </si>
  <si>
    <t>Supplementals</t>
  </si>
  <si>
    <t xml:space="preserve">     Subtotal Increases</t>
  </si>
  <si>
    <t xml:space="preserve">    Subtotal Decreases</t>
  </si>
  <si>
    <t xml:space="preserve">  Total, 2012 program changes requested</t>
  </si>
  <si>
    <t>Collections by Source</t>
  </si>
  <si>
    <t>Budgetary Resources:</t>
  </si>
  <si>
    <t>Instructions</t>
  </si>
  <si>
    <t>Estimates by budget activity</t>
  </si>
  <si>
    <t>Pos.</t>
  </si>
  <si>
    <t xml:space="preserve"> </t>
  </si>
  <si>
    <t>Amount</t>
  </si>
  <si>
    <t>Increases</t>
  </si>
  <si>
    <t>Personnel Management (200-299)</t>
  </si>
  <si>
    <t>Clerical and Office Services (300-399)</t>
  </si>
  <si>
    <t>Accounting and Budget (500-599)</t>
  </si>
  <si>
    <t>U.S. Field</t>
  </si>
  <si>
    <t>Foreign Field</t>
  </si>
  <si>
    <t>TOTAL</t>
  </si>
  <si>
    <t>Summary of Requirements by Grade</t>
  </si>
  <si>
    <t>Resources by Department of Justice Strategic Goal/Objective</t>
  </si>
  <si>
    <t>Offsets</t>
  </si>
  <si>
    <t>Strategic Goal and Strategic Objective</t>
  </si>
  <si>
    <t>Direct, Reimb. Other FTE</t>
  </si>
  <si>
    <t>Direct Amount $000s</t>
  </si>
  <si>
    <t>Goal 2: Prevent Crime, Enforce Federal Laws and Represent the 
              Rights and Interests of the American People</t>
  </si>
  <si>
    <t xml:space="preserve">   2.1  Strengthen partnerships for safer communities and enhance the Nation’s capacity to prevent, solve, and control crime </t>
  </si>
  <si>
    <t xml:space="preserve">   2.2  Reduce the threat, incidence, and prevalence of violent crime </t>
  </si>
  <si>
    <r>
      <t xml:space="preserve">   2.3  Prevent, suppress, and intervene in crimes against children</t>
    </r>
    <r>
      <rPr>
        <b/>
        <sz val="10"/>
        <rFont val="Times New Roman"/>
        <family val="1"/>
      </rPr>
      <t xml:space="preserve"> </t>
    </r>
  </si>
  <si>
    <t xml:space="preserve">   2.4  Reduce the threat, trafficking, use, and related violence of illegal drugs </t>
  </si>
  <si>
    <r>
      <t xml:space="preserve">   2.5 Combat public and corporate corruption, fraud, economic crime, and cybercrime</t>
    </r>
    <r>
      <rPr>
        <b/>
        <sz val="10"/>
        <rFont val="Times New Roman"/>
        <family val="1"/>
      </rPr>
      <t xml:space="preserve"> </t>
    </r>
  </si>
  <si>
    <t xml:space="preserve">   2.6 Uphold the civil and Constitutional rights of all Americans </t>
  </si>
  <si>
    <t xml:space="preserve">   2.7 Vigorously enforce and represent the interests of the United States in all matters over which the Department has jurisdiction </t>
  </si>
  <si>
    <t xml:space="preserve">   2.8 Protect the integrity and ensure the effective operation of the Nation’s bankruptcy system </t>
  </si>
  <si>
    <t>Subtotal, Goal 2</t>
  </si>
  <si>
    <t>GRAND TOTAL</t>
  </si>
  <si>
    <t>2010 Appropriation Enacted w/ Rescissions and Supplementals</t>
  </si>
  <si>
    <t>(Not required for OMB Submission)</t>
  </si>
  <si>
    <t>BDR 05-42 Overseas Staffing and Costs</t>
  </si>
  <si>
    <t>DEPARTMENT:  Department of Justice</t>
  </si>
  <si>
    <r>
      <t xml:space="preserve">AGENCY </t>
    </r>
    <r>
      <rPr>
        <sz val="8"/>
        <rFont val="Arial"/>
        <family val="2"/>
      </rPr>
      <t>(please include point of contact):</t>
    </r>
  </si>
  <si>
    <t xml:space="preserve">Overseas U.S. Personnel Costs                                    </t>
  </si>
  <si>
    <t>FY 2010 Enacted (Totals)</t>
  </si>
  <si>
    <t>Average Costs per Position</t>
  </si>
  <si>
    <t>FY 2011 Estimate (Totals)</t>
  </si>
  <si>
    <t xml:space="preserve">Average Costs per Position </t>
  </si>
  <si>
    <t>FY2012 Current Services (Totals)</t>
  </si>
  <si>
    <t>FY 2012 Request (Totals)</t>
  </si>
  <si>
    <t>(Amounts to be reported in thousands, i.e., $1,000,000 equals 1,000)</t>
  </si>
  <si>
    <t>Direct Personnel Costs</t>
  </si>
  <si>
    <t>1. American Salaries</t>
  </si>
  <si>
    <t>2. Benefits</t>
  </si>
  <si>
    <t>3. Overtime/Availability Pay</t>
  </si>
  <si>
    <t>4. Danger Pay</t>
  </si>
  <si>
    <t>5. Language Incentive Pay</t>
  </si>
  <si>
    <t>6. Post (Cost of Living) Allowance</t>
  </si>
  <si>
    <t>7. Difficult to Staff Incentive Differential</t>
  </si>
  <si>
    <t>8. Post (Hardship) Differential</t>
  </si>
  <si>
    <t>9. Separate Maintenance Allowance (SMA)</t>
  </si>
  <si>
    <t xml:space="preserve">10. Special Differential </t>
  </si>
  <si>
    <t xml:space="preserve">        Subtotal, Direct Personnel Costs</t>
  </si>
  <si>
    <t>Other Personnel Costs</t>
  </si>
  <si>
    <t xml:space="preserve">  11. Housing</t>
  </si>
  <si>
    <t xml:space="preserve">  12. Residential Furnishings/Equipment</t>
  </si>
  <si>
    <t xml:space="preserve">  13. Educational Allowance</t>
  </si>
  <si>
    <t xml:space="preserve">  14. Educational Travel</t>
  </si>
  <si>
    <t xml:space="preserve">  15. Post Assignment Travel</t>
  </si>
  <si>
    <t xml:space="preserve">  16. Rest and Recuperation (R&amp;R) travel</t>
  </si>
  <si>
    <t xml:space="preserve">  17. Home Leave Travel</t>
  </si>
  <si>
    <t xml:space="preserve">      Subtotal, Other Personnel Costs</t>
  </si>
  <si>
    <t>Support Costs</t>
  </si>
  <si>
    <t>18. Office Furnishings/Equipment (including classified  networks)</t>
  </si>
  <si>
    <t>19. Office Leases</t>
  </si>
  <si>
    <t xml:space="preserve">20. Misc. Office Expenses (utilities, maintenance) </t>
  </si>
  <si>
    <t>21. ICASS Charges</t>
  </si>
  <si>
    <t>22. Field Travel</t>
  </si>
  <si>
    <t>23. Representation</t>
  </si>
  <si>
    <t>24. Security (e.g., local guards, alarms, etc.)</t>
  </si>
  <si>
    <t>25. Capital Security Cost Sharing (CSCS) Charges</t>
  </si>
  <si>
    <t>26. Other (please list what is included)</t>
  </si>
  <si>
    <t xml:space="preserve">         Subtotal, Support Costs</t>
  </si>
  <si>
    <t>TOTAL, Overseas US Personnel Costs</t>
  </si>
  <si>
    <t>Agency Overseas Staffing Summary *</t>
  </si>
  <si>
    <t>FY 2010 Positions</t>
  </si>
  <si>
    <t>FY 2011 Positions Estimate</t>
  </si>
  <si>
    <t>FY 2012 Positions Request</t>
  </si>
  <si>
    <t>No. of New Overseas Positions Requested in the FY 2008 Budget Submission**</t>
  </si>
  <si>
    <t>U.S. Hires</t>
  </si>
  <si>
    <t>27. Full-time Permanent U.S. Direct Hire Civilians</t>
  </si>
  <si>
    <t>28. US Military Personnel assigned to COM</t>
  </si>
  <si>
    <t>29. US-contracted PSCs</t>
  </si>
  <si>
    <t>Locally Engaged Staff</t>
  </si>
  <si>
    <t xml:space="preserve">30. Foreign Service National (FSN) </t>
  </si>
  <si>
    <t xml:space="preserve">31. Local Personal Services Contractors (PSCs) or Personal Services Agreements (PSAs) </t>
  </si>
  <si>
    <t>32. Third Country Nationals (TCNs)</t>
  </si>
  <si>
    <t>33. Locally Hired Americans, including eligible family members</t>
  </si>
  <si>
    <t>34. TDY - long-term / rolling TDY employees</t>
  </si>
  <si>
    <r>
      <t xml:space="preserve">           </t>
    </r>
    <r>
      <rPr>
        <b/>
        <sz val="8"/>
        <rFont val="Arial"/>
        <family val="2"/>
      </rPr>
      <t>TOTAL, Staffing Overseas</t>
    </r>
  </si>
  <si>
    <t>* ICASS Service Providers should footnote the number by category of staff funded through the ICASS system.</t>
  </si>
  <si>
    <t>** Please indicated if funding is being requested for new overseas positions or if these positions are being reprogrammed within base funds.</t>
  </si>
  <si>
    <t>INSTRUCTIONS:</t>
  </si>
  <si>
    <t>For instructions, please refer to BDR O5-42.  If you need a copy of this BDR, please contact your JMD Budget Staff analyst.</t>
  </si>
  <si>
    <t>FY 2012 Program Changes (Totals)</t>
  </si>
  <si>
    <t>Full Year 
GS-9/1</t>
  </si>
  <si>
    <t>1st Year
Lapsed 50%</t>
  </si>
  <si>
    <t>Subtotal
Adjust to Base</t>
  </si>
  <si>
    <t>2013 Cost
GS-11/1</t>
  </si>
  <si>
    <t>2014 Cost 
GS-12/5</t>
  </si>
  <si>
    <t>Full Year
GS-9/1</t>
  </si>
  <si>
    <t>2014 Cost
GS-12/5</t>
  </si>
  <si>
    <t>Full Year
GS - 14/5</t>
  </si>
  <si>
    <t>2013 Cost
GS-15/5</t>
  </si>
  <si>
    <t>Full Year
GS - 7/1</t>
  </si>
  <si>
    <t>2013 Cost
GS-8/5</t>
  </si>
  <si>
    <t>N/A</t>
  </si>
  <si>
    <t>CRS</t>
  </si>
  <si>
    <t>Conflict Resolution and Violence Prevention Activities</t>
  </si>
  <si>
    <t>Administrative Efficiencies</t>
  </si>
  <si>
    <t>Hate Crime Prevention</t>
  </si>
  <si>
    <t>FY 2012 Request</t>
  </si>
  <si>
    <t>2011 Continuing Resolution (with Rescissions, direct only)</t>
  </si>
  <si>
    <t>Total 2011 CR (with Rescissions and Supplementals)</t>
  </si>
  <si>
    <t>Increases (Direct Only):</t>
  </si>
  <si>
    <t>Pay and Benefits</t>
  </si>
  <si>
    <t>Other Adjustments</t>
  </si>
  <si>
    <t>2010 - 2012 Total Change</t>
  </si>
  <si>
    <t>Conflict Resolution and Violence Reduction</t>
  </si>
  <si>
    <t>Community Relations Service</t>
  </si>
  <si>
    <t>VII. Exhibits</t>
  </si>
  <si>
    <t>J: Financial Analysis of Program Changes</t>
  </si>
  <si>
    <t xml:space="preserve">        Hate Crime Prevention</t>
  </si>
  <si>
    <t xml:space="preserve">    Administrative Efficiencies</t>
  </si>
  <si>
    <t xml:space="preserve">                   Program Changes</t>
  </si>
  <si>
    <t>2010 Actual</t>
  </si>
  <si>
    <t>2011 Planned</t>
  </si>
  <si>
    <t>G: Crosswalk of 2011 Availability</t>
  </si>
  <si>
    <t>2011 Continuing Resolution</t>
  </si>
  <si>
    <t>Extend Tech Refresh</t>
  </si>
  <si>
    <t xml:space="preserve">                             (Dollars in Thousands)</t>
  </si>
  <si>
    <t xml:space="preserve">                         Community Relations Service</t>
  </si>
  <si>
    <r>
      <t>Retirement</t>
    </r>
    <r>
      <rPr>
        <sz val="9"/>
        <rFont val="Times New Roman"/>
        <family val="1"/>
      </rPr>
      <t>.  Agency retirement contributions increase as employees under CSRS retire and are replaced by FERS employees.  Based on OPM government-wide estimates, we project that the DOJ workforce will convert from CSRS to FERS at a rate of 1.3 percent per year.  The requested increase of  $6,000 is necessary to meet our increased retirement obligations as a result of this conversion.</t>
    </r>
  </si>
  <si>
    <r>
      <t>Employees Compensation Fund:</t>
    </r>
    <r>
      <rPr>
        <sz val="9"/>
        <rFont val="Times New Roman"/>
        <family val="1"/>
      </rPr>
      <t xml:space="preserve">  The $9,000 decrease reflects payments to the Department of Labor for injury benefits paid in the past year under the Federal Employee Compensation Act.  This estimate is based on the first quarter of prior year billing and current year estimates.</t>
    </r>
  </si>
  <si>
    <r>
      <t>Health Insurance</t>
    </r>
    <r>
      <rPr>
        <sz val="9"/>
        <rFont val="Times New Roman"/>
        <family val="1"/>
      </rPr>
      <t>:  Effective January 2012, this component's contribution to Federal employees' health insurance premiums increased by 10.9 percent.  Applied against the 2011 estimate of $289,000, the additional amount required is $32,000.</t>
    </r>
  </si>
  <si>
    <r>
      <t>Changes in Compensable Days</t>
    </r>
    <r>
      <rPr>
        <sz val="9"/>
        <rFont val="Times New Roman"/>
        <family val="1"/>
      </rPr>
      <t>.  The decreased cost for one compensable day in FY 2012 compared to FY 2011 is calculated by dividing the FY 2011 estimated personnel compensation $5,982 and applicable benefits $1,087 by 261 compensable days.</t>
    </r>
  </si>
  <si>
    <r>
      <t>DHS Security Charges</t>
    </r>
    <r>
      <rPr>
        <sz val="9"/>
        <color indexed="8"/>
        <rFont val="Times New Roman"/>
        <family val="1"/>
      </rPr>
      <t>.  The Department of Homeland Security (DHS) will continue to charge Basic Security and Building Specific Security.  The requested increase of $1,000 is required to meet our commitment to DHS, and cost estimates were developed by DHS.</t>
    </r>
  </si>
  <si>
    <t xml:space="preserve">2011  Availability </t>
  </si>
  <si>
    <t>FY 2011 Continuing Resolution Without Rescissions</t>
  </si>
  <si>
    <t>Miscellaneous Inspectors Series (1802)</t>
  </si>
  <si>
    <r>
      <t>Annualization of 2010 pay raise</t>
    </r>
    <r>
      <rPr>
        <sz val="9"/>
        <color indexed="8"/>
        <rFont val="Times New Roman"/>
        <family val="1"/>
      </rPr>
      <t>.  This pay annualization represents first quarter amounts (October through December) of the 2010 pay increase of 2.0 percent included in the 2010 President's Budget.  The amount requested $</t>
    </r>
    <r>
      <rPr>
        <u/>
        <sz val="9"/>
        <color indexed="8"/>
        <rFont val="Times New Roman"/>
        <family val="1"/>
      </rPr>
      <t>42,000</t>
    </r>
    <r>
      <rPr>
        <sz val="9"/>
        <color indexed="8"/>
        <rFont val="Times New Roman"/>
        <family val="1"/>
      </rPr>
      <t>, represents the pay amounts for 1/4 of the fiscal year plus appropriate benefits</t>
    </r>
    <r>
      <rPr>
        <sz val="9"/>
        <color indexed="8"/>
        <rFont val="Times New Roman"/>
        <family val="1"/>
      </rPr>
      <t>.</t>
    </r>
  </si>
  <si>
    <t xml:space="preserve">Offsets </t>
  </si>
  <si>
    <t>25.6 Medical Care</t>
  </si>
  <si>
    <t xml:space="preserve">            Extend Tech  Refresh</t>
  </si>
  <si>
    <t>Other services-Training, Payroll, and Build out</t>
  </si>
  <si>
    <t>Conflict Resolution &amp; Violence Prevention Activities</t>
  </si>
</sst>
</file>

<file path=xl/styles.xml><?xml version="1.0" encoding="utf-8"?>
<styleSheet xmlns="http://schemas.openxmlformats.org/spreadsheetml/2006/main">
  <numFmts count="13">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quot;$&quot;#,##0"/>
    <numFmt numFmtId="165" formatCode="_(* #,##0_);_(* \(#,##0\);_(* &quot;....&quot;_);_(@_)"/>
    <numFmt numFmtId="166" formatCode="0.0"/>
    <numFmt numFmtId="167" formatCode="_(* #,##0_);_(* \(#,##0\);_(* &quot;-&quot;??_);_(@_)"/>
    <numFmt numFmtId="168" formatCode="_(&quot;$&quot;* #,##0_);_(&quot;$&quot;* \(#,##0\);_(&quot;$&quot;* &quot;-&quot;??_);_(@_)"/>
    <numFmt numFmtId="169" formatCode="_(&quot;$&quot;* #,##0.0_);_(&quot;$&quot;* \(#,##0.0\);_(&quot;$&quot;* &quot;-&quot;??_);_(@_)"/>
    <numFmt numFmtId="170" formatCode="0_);\(0\)"/>
    <numFmt numFmtId="171" formatCode="_(* #,##0.00_);_(* \(#,##0.00\);_(* &quot;....&quot;_);_(@_)"/>
  </numFmts>
  <fonts count="91">
    <font>
      <sz val="12"/>
      <name val="Arial"/>
    </font>
    <font>
      <u/>
      <sz val="12"/>
      <name val="TimesNewRomanPS"/>
    </font>
    <font>
      <sz val="12"/>
      <name val="TimesNewRomanPS"/>
    </font>
    <font>
      <sz val="12"/>
      <name val="Times New Roman"/>
      <family val="1"/>
    </font>
    <font>
      <sz val="10"/>
      <color indexed="8"/>
      <name val="TMS"/>
    </font>
    <font>
      <sz val="12"/>
      <name val="Times New Roman"/>
      <family val="1"/>
    </font>
    <font>
      <sz val="10"/>
      <color indexed="8"/>
      <name val="Times New Roman"/>
      <family val="1"/>
    </font>
    <font>
      <i/>
      <sz val="10"/>
      <color indexed="8"/>
      <name val="Times New Roman"/>
      <family val="1"/>
    </font>
    <font>
      <sz val="10"/>
      <name val="Times New Roman"/>
      <family val="1"/>
    </font>
    <font>
      <b/>
      <sz val="14"/>
      <name val="Times New Roman"/>
      <family val="1"/>
    </font>
    <font>
      <sz val="9"/>
      <color indexed="8"/>
      <name val="Times New Roman"/>
      <family val="1"/>
    </font>
    <font>
      <sz val="13"/>
      <name val="Times New Roman"/>
      <family val="1"/>
    </font>
    <font>
      <sz val="8"/>
      <color indexed="8"/>
      <name val="Times New Roman"/>
      <family val="1"/>
    </font>
    <font>
      <b/>
      <sz val="12"/>
      <name val="ARIAL"/>
      <family val="2"/>
    </font>
    <font>
      <sz val="12"/>
      <name val="Arial"/>
      <family val="2"/>
    </font>
    <font>
      <sz val="10"/>
      <name val="Arial"/>
      <family val="2"/>
    </font>
    <font>
      <b/>
      <sz val="12"/>
      <name val="Times New Roman"/>
      <family val="1"/>
    </font>
    <font>
      <b/>
      <sz val="16"/>
      <name val="Times New Roman"/>
      <family val="1"/>
    </font>
    <font>
      <sz val="12"/>
      <color indexed="8"/>
      <name val="TMS"/>
    </font>
    <font>
      <u/>
      <sz val="12"/>
      <color indexed="8"/>
      <name val="TMS"/>
    </font>
    <font>
      <sz val="10"/>
      <name val="Arial"/>
      <family val="2"/>
    </font>
    <font>
      <b/>
      <u/>
      <sz val="12"/>
      <name val="Arial"/>
      <family val="2"/>
    </font>
    <font>
      <b/>
      <sz val="10"/>
      <name val="Times New Roman"/>
      <family val="1"/>
    </font>
    <font>
      <sz val="14"/>
      <name val="Times New Roman"/>
      <family val="1"/>
    </font>
    <font>
      <sz val="12"/>
      <color indexed="8"/>
      <name val="Times New Roman"/>
      <family val="1"/>
    </font>
    <font>
      <b/>
      <sz val="12"/>
      <color indexed="8"/>
      <name val="Times New Roman"/>
      <family val="1"/>
    </font>
    <font>
      <sz val="14"/>
      <name val="Arial"/>
      <family val="2"/>
    </font>
    <font>
      <sz val="8"/>
      <name val="Arial"/>
      <family val="2"/>
    </font>
    <font>
      <sz val="9"/>
      <name val="Times New Roman"/>
      <family val="1"/>
    </font>
    <font>
      <b/>
      <sz val="18"/>
      <name val="Times New Roman"/>
      <family val="1"/>
    </font>
    <font>
      <sz val="18"/>
      <name val="Times New Roman"/>
      <family val="1"/>
    </font>
    <font>
      <b/>
      <sz val="14"/>
      <color indexed="8"/>
      <name val="Times New Roman"/>
      <family val="1"/>
    </font>
    <font>
      <b/>
      <sz val="16"/>
      <color indexed="8"/>
      <name val="Times New Roman"/>
      <family val="1"/>
    </font>
    <font>
      <sz val="14"/>
      <color indexed="8"/>
      <name val="Times New Roman"/>
      <family val="1"/>
    </font>
    <font>
      <i/>
      <sz val="12"/>
      <name val="Arial"/>
      <family val="2"/>
    </font>
    <font>
      <u/>
      <sz val="9"/>
      <name val="Times New Roman"/>
      <family val="1"/>
    </font>
    <font>
      <b/>
      <i/>
      <sz val="10"/>
      <name val="Arial"/>
      <family val="2"/>
    </font>
    <font>
      <i/>
      <sz val="10"/>
      <name val="Arial"/>
      <family val="2"/>
    </font>
    <font>
      <sz val="16"/>
      <name val="Arial"/>
      <family val="2"/>
    </font>
    <font>
      <b/>
      <u/>
      <sz val="14"/>
      <name val="Times New Roman"/>
      <family val="1"/>
    </font>
    <font>
      <b/>
      <u/>
      <sz val="14"/>
      <name val="Arial"/>
      <family val="2"/>
    </font>
    <font>
      <sz val="14"/>
      <name val="Arial"/>
      <family val="2"/>
    </font>
    <font>
      <b/>
      <u/>
      <sz val="20"/>
      <name val="Arial"/>
      <family val="2"/>
    </font>
    <font>
      <sz val="20"/>
      <name val="Arial"/>
      <family val="2"/>
    </font>
    <font>
      <u/>
      <sz val="9"/>
      <color indexed="8"/>
      <name val="Times New Roman"/>
      <family val="1"/>
    </font>
    <font>
      <b/>
      <sz val="20"/>
      <name val="Arial"/>
      <family val="2"/>
    </font>
    <font>
      <sz val="8"/>
      <name val="Arial"/>
      <family val="2"/>
    </font>
    <font>
      <sz val="9"/>
      <name val="Arial"/>
      <family val="2"/>
    </font>
    <font>
      <sz val="12"/>
      <color indexed="9"/>
      <name val="Arial"/>
      <family val="2"/>
    </font>
    <font>
      <sz val="12"/>
      <color indexed="9"/>
      <name val="TimesNewRomanPS"/>
    </font>
    <font>
      <sz val="12"/>
      <color indexed="9"/>
      <name val="Times New Roman"/>
      <family val="1"/>
    </font>
    <font>
      <sz val="12"/>
      <color indexed="9"/>
      <name val="Times New Roman"/>
      <family val="1"/>
    </font>
    <font>
      <sz val="10"/>
      <color indexed="9"/>
      <name val="Times New Roman"/>
      <family val="1"/>
    </font>
    <font>
      <sz val="10"/>
      <color indexed="9"/>
      <name val="Arial"/>
      <family val="2"/>
    </font>
    <font>
      <sz val="10"/>
      <color indexed="9"/>
      <name val="TMS"/>
    </font>
    <font>
      <sz val="8"/>
      <color indexed="9"/>
      <name val="Arial"/>
      <family val="2"/>
    </font>
    <font>
      <sz val="8"/>
      <name val="Times New Roman"/>
      <family val="1"/>
    </font>
    <font>
      <sz val="8"/>
      <color indexed="9"/>
      <name val="Times New Roman"/>
      <family val="1"/>
    </font>
    <font>
      <sz val="8"/>
      <color indexed="8"/>
      <name val="Arial"/>
      <family val="2"/>
    </font>
    <font>
      <sz val="12"/>
      <name val="Arial"/>
      <family val="2"/>
    </font>
    <font>
      <b/>
      <sz val="12"/>
      <color indexed="8"/>
      <name val="Arial"/>
      <family val="2"/>
    </font>
    <font>
      <sz val="6"/>
      <color indexed="9"/>
      <name val="Arial"/>
      <family val="2"/>
    </font>
    <font>
      <b/>
      <i/>
      <u/>
      <sz val="10"/>
      <name val="Times New Roman"/>
      <family val="1"/>
    </font>
    <font>
      <sz val="8"/>
      <color indexed="81"/>
      <name val="Tahoma"/>
      <family val="2"/>
    </font>
    <font>
      <sz val="6"/>
      <color indexed="9"/>
      <name val="Arial"/>
      <family val="2"/>
    </font>
    <font>
      <i/>
      <sz val="12"/>
      <name val="Times New Roman"/>
      <family val="1"/>
    </font>
    <font>
      <u/>
      <sz val="12"/>
      <name val="Times New Roman"/>
      <family val="1"/>
    </font>
    <font>
      <b/>
      <sz val="9"/>
      <name val="Times New Roman"/>
      <family val="1"/>
    </font>
    <font>
      <b/>
      <u/>
      <sz val="9"/>
      <name val="Times New Roman"/>
      <family val="1"/>
    </font>
    <font>
      <b/>
      <sz val="9.75"/>
      <color indexed="8"/>
      <name val="Times New Roman"/>
      <family val="1"/>
    </font>
    <font>
      <b/>
      <sz val="9"/>
      <color indexed="8"/>
      <name val="Times New Roman"/>
      <family val="1"/>
    </font>
    <font>
      <b/>
      <sz val="7"/>
      <name val="Times New Roman"/>
      <family val="1"/>
    </font>
    <font>
      <b/>
      <sz val="6.75"/>
      <color indexed="8"/>
      <name val="Times New Roman"/>
      <family val="1"/>
    </font>
    <font>
      <b/>
      <sz val="7"/>
      <color indexed="8"/>
      <name val="Times New Roman"/>
      <family val="1"/>
    </font>
    <font>
      <sz val="7"/>
      <name val="Times New Roman"/>
      <family val="1"/>
    </font>
    <font>
      <sz val="16"/>
      <name val="Times New Roman"/>
      <family val="1"/>
    </font>
    <font>
      <u/>
      <sz val="10"/>
      <name val="Times New Roman"/>
      <family val="1"/>
    </font>
    <font>
      <b/>
      <sz val="10"/>
      <name val="Arial"/>
      <family val="2"/>
    </font>
    <font>
      <i/>
      <sz val="10"/>
      <name val="Times New Roman"/>
      <family val="1"/>
    </font>
    <font>
      <sz val="12"/>
      <color indexed="9"/>
      <name val="Arial"/>
      <family val="2"/>
    </font>
    <font>
      <sz val="10"/>
      <color indexed="9"/>
      <name val="Arial"/>
      <family val="2"/>
    </font>
    <font>
      <b/>
      <sz val="8"/>
      <name val="Arial"/>
      <family val="2"/>
    </font>
    <font>
      <b/>
      <u/>
      <sz val="8"/>
      <name val="Arial"/>
      <family val="2"/>
    </font>
    <font>
      <sz val="8"/>
      <name val="Clarendon Cd (W1)"/>
      <family val="1"/>
    </font>
    <font>
      <sz val="12"/>
      <color indexed="9"/>
      <name val="Arial"/>
      <family val="2"/>
    </font>
    <font>
      <sz val="20"/>
      <color indexed="9"/>
      <name val="Arial"/>
      <family val="2"/>
    </font>
    <font>
      <sz val="18"/>
      <name val="Arial"/>
      <family val="2"/>
    </font>
    <font>
      <sz val="8"/>
      <name val="Arial"/>
      <family val="2"/>
    </font>
    <font>
      <i/>
      <sz val="12"/>
      <color indexed="8"/>
      <name val="Times New Roman"/>
      <family val="1"/>
    </font>
    <font>
      <b/>
      <u/>
      <sz val="12"/>
      <name val="Times New Roman"/>
      <family val="1"/>
    </font>
    <font>
      <b/>
      <sz val="12"/>
      <color indexed="9"/>
      <name val="Times New Roman"/>
      <family val="1"/>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indexed="13"/>
        <bgColor indexed="64"/>
      </patternFill>
    </fill>
    <fill>
      <patternFill patternType="solid">
        <fgColor indexed="22"/>
        <bgColor indexed="64"/>
      </patternFill>
    </fill>
  </fills>
  <borders count="187">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style="thin">
        <color indexed="64"/>
      </right>
      <top style="thin">
        <color indexed="23"/>
      </top>
      <bottom style="thin">
        <color indexed="64"/>
      </bottom>
      <diagonal/>
    </border>
    <border>
      <left style="thin">
        <color indexed="23"/>
      </left>
      <right style="thin">
        <color indexed="64"/>
      </right>
      <top style="thin">
        <color indexed="23"/>
      </top>
      <bottom style="thin">
        <color indexed="23"/>
      </bottom>
      <diagonal/>
    </border>
    <border>
      <left/>
      <right style="thin">
        <color indexed="64"/>
      </right>
      <top style="thin">
        <color indexed="64"/>
      </top>
      <bottom style="thin">
        <color indexed="64"/>
      </bottom>
      <diagonal/>
    </border>
    <border>
      <left style="thin">
        <color indexed="8"/>
      </left>
      <right/>
      <top/>
      <bottom style="hair">
        <color indexed="8"/>
      </bottom>
      <diagonal/>
    </border>
    <border>
      <left/>
      <right style="thin">
        <color indexed="8"/>
      </right>
      <top/>
      <bottom style="hair">
        <color indexed="8"/>
      </bottom>
      <diagonal/>
    </border>
    <border>
      <left/>
      <right/>
      <top/>
      <bottom style="hair">
        <color indexed="8"/>
      </bottom>
      <diagonal/>
    </border>
    <border>
      <left/>
      <right style="thin">
        <color indexed="64"/>
      </right>
      <top/>
      <bottom style="hair">
        <color indexed="8"/>
      </bottom>
      <diagonal/>
    </border>
    <border>
      <left/>
      <right style="medium">
        <color indexed="64"/>
      </right>
      <top/>
      <bottom style="hair">
        <color indexed="8"/>
      </bottom>
      <diagonal/>
    </border>
    <border>
      <left style="thin">
        <color indexed="8"/>
      </left>
      <right/>
      <top style="hair">
        <color indexed="8"/>
      </top>
      <bottom style="hair">
        <color indexed="8"/>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style="medium">
        <color indexed="8"/>
      </right>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right/>
      <top style="thin">
        <color indexed="8"/>
      </top>
      <bottom/>
      <diagonal/>
    </border>
    <border>
      <left/>
      <right style="medium">
        <color indexed="8"/>
      </right>
      <top style="thin">
        <color indexed="8"/>
      </top>
      <bottom/>
      <diagonal/>
    </border>
    <border>
      <left style="thin">
        <color indexed="8"/>
      </left>
      <right/>
      <top style="hair">
        <color indexed="8"/>
      </top>
      <bottom style="thin">
        <color indexed="64"/>
      </bottom>
      <diagonal/>
    </border>
    <border>
      <left/>
      <right style="medium">
        <color indexed="64"/>
      </right>
      <top/>
      <bottom style="thin">
        <color indexed="8"/>
      </bottom>
      <diagonal/>
    </border>
    <border>
      <left/>
      <right style="medium">
        <color indexed="64"/>
      </right>
      <top style="thin">
        <color indexed="8"/>
      </top>
      <bottom/>
      <diagonal/>
    </border>
    <border>
      <left/>
      <right style="thin">
        <color indexed="8"/>
      </right>
      <top/>
      <bottom/>
      <diagonal/>
    </border>
    <border>
      <left/>
      <right style="medium">
        <color indexed="64"/>
      </right>
      <top/>
      <bottom/>
      <diagonal/>
    </border>
    <border>
      <left style="thin">
        <color indexed="8"/>
      </left>
      <right/>
      <top/>
      <bottom style="thin">
        <color indexed="64"/>
      </bottom>
      <diagonal/>
    </border>
    <border>
      <left/>
      <right style="thin">
        <color indexed="8"/>
      </right>
      <top/>
      <bottom style="thin">
        <color indexed="64"/>
      </bottom>
      <diagonal/>
    </border>
    <border>
      <left/>
      <right style="medium">
        <color indexed="64"/>
      </right>
      <top/>
      <bottom style="thin">
        <color indexed="64"/>
      </bottom>
      <diagonal/>
    </border>
    <border>
      <left/>
      <right style="thin">
        <color indexed="8"/>
      </right>
      <top style="thin">
        <color indexed="64"/>
      </top>
      <bottom/>
      <diagonal/>
    </border>
    <border>
      <left style="thin">
        <color indexed="64"/>
      </left>
      <right/>
      <top style="thin">
        <color indexed="64"/>
      </top>
      <bottom style="thin">
        <color indexed="64"/>
      </bottom>
      <diagonal/>
    </border>
    <border>
      <left style="thin">
        <color indexed="64"/>
      </left>
      <right/>
      <top style="hair">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medium">
        <color indexed="8"/>
      </right>
      <top style="thin">
        <color indexed="8"/>
      </top>
      <bottom style="medium">
        <color indexed="8"/>
      </bottom>
      <diagonal/>
    </border>
    <border>
      <left style="thin">
        <color indexed="64"/>
      </left>
      <right/>
      <top style="hair">
        <color indexed="64"/>
      </top>
      <bottom style="thin">
        <color indexed="64"/>
      </bottom>
      <diagonal/>
    </border>
    <border>
      <left/>
      <right style="thin">
        <color indexed="64"/>
      </right>
      <top/>
      <bottom style="thin">
        <color indexed="23"/>
      </bottom>
      <diagonal/>
    </border>
    <border>
      <left/>
      <right/>
      <top style="hair">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64"/>
      </right>
      <top style="thin">
        <color indexed="23"/>
      </top>
      <bottom/>
      <diagonal/>
    </border>
    <border>
      <left style="hair">
        <color indexed="64"/>
      </left>
      <right style="hair">
        <color indexed="64"/>
      </right>
      <top/>
      <bottom style="medium">
        <color indexed="64"/>
      </bottom>
      <diagonal/>
    </border>
    <border>
      <left style="thin">
        <color indexed="64"/>
      </left>
      <right style="thin">
        <color indexed="64"/>
      </right>
      <top/>
      <bottom style="thin">
        <color indexed="23"/>
      </bottom>
      <diagonal/>
    </border>
    <border>
      <left style="hair">
        <color indexed="64"/>
      </left>
      <right style="thin">
        <color indexed="64"/>
      </right>
      <top/>
      <bottom style="medium">
        <color indexed="64"/>
      </bottom>
      <diagonal/>
    </border>
    <border>
      <left style="thin">
        <color indexed="8"/>
      </left>
      <right/>
      <top style="thin">
        <color indexed="64"/>
      </top>
      <bottom/>
      <diagonal/>
    </border>
    <border>
      <left/>
      <right style="thin">
        <color indexed="8"/>
      </right>
      <top style="hair">
        <color indexed="23"/>
      </top>
      <bottom style="hair">
        <color indexed="8"/>
      </bottom>
      <diagonal/>
    </border>
    <border>
      <left style="thin">
        <color indexed="64"/>
      </left>
      <right/>
      <top style="thin">
        <color indexed="8"/>
      </top>
      <bottom style="thin">
        <color indexed="23"/>
      </bottom>
      <diagonal/>
    </border>
    <border>
      <left style="thin">
        <color indexed="64"/>
      </left>
      <right/>
      <top style="thin">
        <color indexed="23"/>
      </top>
      <bottom style="thin">
        <color indexed="23"/>
      </bottom>
      <diagonal/>
    </border>
    <border>
      <left style="thin">
        <color indexed="8"/>
      </left>
      <right/>
      <top style="thin">
        <color indexed="23"/>
      </top>
      <bottom style="thin">
        <color indexed="23"/>
      </bottom>
      <diagonal/>
    </border>
    <border>
      <left style="thin">
        <color indexed="64"/>
      </left>
      <right/>
      <top style="thin">
        <color indexed="23"/>
      </top>
      <bottom style="hair">
        <color indexed="64"/>
      </bottom>
      <diagonal/>
    </border>
    <border>
      <left style="thin">
        <color indexed="8"/>
      </left>
      <right style="thin">
        <color indexed="8"/>
      </right>
      <top style="hair">
        <color indexed="8"/>
      </top>
      <bottom style="thin">
        <color indexed="64"/>
      </bottom>
      <diagonal/>
    </border>
    <border>
      <left style="thin">
        <color indexed="8"/>
      </left>
      <right/>
      <top/>
      <bottom style="medium">
        <color indexed="8"/>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style="thin">
        <color indexed="64"/>
      </left>
      <right/>
      <top style="thin">
        <color indexed="64"/>
      </top>
      <bottom style="medium">
        <color indexed="64"/>
      </bottom>
      <diagonal/>
    </border>
    <border>
      <left/>
      <right style="medium">
        <color indexed="8"/>
      </right>
      <top style="thin">
        <color indexed="8"/>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hair">
        <color indexed="64"/>
      </bottom>
      <diagonal/>
    </border>
    <border>
      <left style="thin">
        <color indexed="64"/>
      </left>
      <right/>
      <top style="thin">
        <color indexed="64"/>
      </top>
      <bottom style="hair">
        <color indexed="64"/>
      </bottom>
      <diagonal/>
    </border>
    <border>
      <left/>
      <right style="hair">
        <color indexed="64"/>
      </right>
      <top style="medium">
        <color indexed="64"/>
      </top>
      <bottom style="hair">
        <color indexed="64"/>
      </bottom>
      <diagonal/>
    </border>
    <border>
      <left/>
      <right style="hair">
        <color indexed="64"/>
      </right>
      <top/>
      <bottom style="hair">
        <color indexed="64"/>
      </bottom>
      <diagonal/>
    </border>
    <border>
      <left/>
      <right style="hair">
        <color indexed="64"/>
      </right>
      <top/>
      <bottom style="thin">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bottom style="hair">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thin">
        <color indexed="8"/>
      </bottom>
      <diagonal/>
    </border>
    <border>
      <left style="thin">
        <color indexed="64"/>
      </left>
      <right style="thin">
        <color indexed="64"/>
      </right>
      <top/>
      <bottom style="thin">
        <color indexed="8"/>
      </bottom>
      <diagonal/>
    </border>
    <border>
      <left style="thin">
        <color indexed="64"/>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thin">
        <color indexed="8"/>
      </bottom>
      <diagonal/>
    </border>
    <border>
      <left style="thin">
        <color indexed="64"/>
      </left>
      <right/>
      <top/>
      <bottom style="thin">
        <color indexed="23"/>
      </bottom>
      <diagonal/>
    </border>
    <border>
      <left/>
      <right/>
      <top/>
      <bottom style="thin">
        <color indexed="23"/>
      </bottom>
      <diagonal/>
    </border>
    <border>
      <left/>
      <right style="thin">
        <color indexed="64"/>
      </right>
      <top style="thin">
        <color indexed="64"/>
      </top>
      <bottom/>
      <diagonal/>
    </border>
    <border>
      <left/>
      <right/>
      <top style="thin">
        <color indexed="64"/>
      </top>
      <bottom/>
      <diagonal/>
    </border>
    <border>
      <left/>
      <right/>
      <top style="thin">
        <color indexed="23"/>
      </top>
      <bottom style="hair">
        <color indexed="64"/>
      </bottom>
      <diagonal/>
    </border>
    <border>
      <left/>
      <right/>
      <top style="thin">
        <color indexed="23"/>
      </top>
      <bottom style="thin">
        <color indexed="23"/>
      </bottom>
      <diagonal/>
    </border>
    <border>
      <left style="thin">
        <color indexed="64"/>
      </left>
      <right/>
      <top style="thin">
        <color indexed="23"/>
      </top>
      <bottom style="thin">
        <color indexed="64"/>
      </bottom>
      <diagonal/>
    </border>
    <border>
      <left/>
      <right/>
      <top style="thin">
        <color indexed="23"/>
      </top>
      <bottom style="thin">
        <color indexed="64"/>
      </bottom>
      <diagonal/>
    </border>
    <border>
      <left/>
      <right style="thin">
        <color indexed="64"/>
      </right>
      <top style="hair">
        <color indexed="64"/>
      </top>
      <bottom style="hair">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8"/>
      </top>
      <bottom/>
      <diagonal/>
    </border>
    <border>
      <left style="thin">
        <color indexed="8"/>
      </left>
      <right style="thin">
        <color indexed="64"/>
      </right>
      <top style="thin">
        <color indexed="8"/>
      </top>
      <bottom/>
      <diagonal/>
    </border>
    <border>
      <left style="thin">
        <color indexed="8"/>
      </left>
      <right style="thin">
        <color indexed="64"/>
      </right>
      <top/>
      <bottom style="thin">
        <color indexed="23"/>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style="thin">
        <color indexed="64"/>
      </bottom>
      <diagonal/>
    </border>
    <border>
      <left/>
      <right style="thin">
        <color indexed="8"/>
      </right>
      <top style="thin">
        <color indexed="8"/>
      </top>
      <bottom style="thin">
        <color indexed="64"/>
      </bottom>
      <diagonal/>
    </border>
    <border>
      <left style="thin">
        <color indexed="8"/>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
      <left style="thin">
        <color indexed="64"/>
      </left>
      <right/>
      <top style="thin">
        <color indexed="8"/>
      </top>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medium">
        <color indexed="64"/>
      </bottom>
      <diagonal/>
    </border>
    <border>
      <left style="medium">
        <color indexed="64"/>
      </left>
      <right/>
      <top style="medium">
        <color indexed="64"/>
      </top>
      <bottom style="hair">
        <color indexed="8"/>
      </bottom>
      <diagonal/>
    </border>
    <border>
      <left style="thin">
        <color indexed="8"/>
      </left>
      <right/>
      <top style="medium">
        <color indexed="64"/>
      </top>
      <bottom style="hair">
        <color indexed="8"/>
      </bottom>
      <diagonal/>
    </border>
    <border>
      <left/>
      <right style="thin">
        <color indexed="8"/>
      </right>
      <top style="medium">
        <color indexed="64"/>
      </top>
      <bottom style="hair">
        <color indexed="8"/>
      </bottom>
      <diagonal/>
    </border>
    <border>
      <left/>
      <right/>
      <top style="medium">
        <color indexed="64"/>
      </top>
      <bottom style="hair">
        <color indexed="8"/>
      </bottom>
      <diagonal/>
    </border>
    <border>
      <left/>
      <right style="thin">
        <color indexed="64"/>
      </right>
      <top style="medium">
        <color indexed="64"/>
      </top>
      <bottom style="hair">
        <color indexed="8"/>
      </bottom>
      <diagonal/>
    </border>
    <border>
      <left style="thin">
        <color indexed="64"/>
      </left>
      <right/>
      <top style="medium">
        <color indexed="64"/>
      </top>
      <bottom style="hair">
        <color indexed="8"/>
      </bottom>
      <diagonal/>
    </border>
    <border>
      <left/>
      <right style="medium">
        <color indexed="64"/>
      </right>
      <top style="medium">
        <color indexed="64"/>
      </top>
      <bottom style="hair">
        <color indexed="8"/>
      </bottom>
      <diagonal/>
    </border>
    <border>
      <left style="medium">
        <color indexed="64"/>
      </left>
      <right/>
      <top/>
      <bottom style="hair">
        <color indexed="8"/>
      </bottom>
      <diagonal/>
    </border>
    <border>
      <left/>
      <right style="medium">
        <color indexed="64"/>
      </right>
      <top style="hair">
        <color indexed="8"/>
      </top>
      <bottom style="hair">
        <color indexed="8"/>
      </bottom>
      <diagonal/>
    </border>
    <border>
      <left style="medium">
        <color indexed="64"/>
      </left>
      <right style="thin">
        <color indexed="8"/>
      </right>
      <top style="hair">
        <color indexed="8"/>
      </top>
      <bottom style="thin">
        <color indexed="64"/>
      </bottom>
      <diagonal/>
    </border>
    <border>
      <left style="medium">
        <color indexed="64"/>
      </left>
      <right/>
      <top/>
      <bottom/>
      <diagonal/>
    </border>
    <border>
      <left style="medium">
        <color indexed="64"/>
      </left>
      <right style="thin">
        <color indexed="64"/>
      </right>
      <top/>
      <bottom style="hair">
        <color indexed="8"/>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8"/>
      </right>
      <top/>
      <bottom style="thin">
        <color indexed="8"/>
      </bottom>
      <diagonal/>
    </border>
    <border>
      <left style="medium">
        <color indexed="64"/>
      </left>
      <right/>
      <top/>
      <bottom style="medium">
        <color indexed="64"/>
      </bottom>
      <diagonal/>
    </border>
    <border>
      <left/>
      <right style="thin">
        <color indexed="8"/>
      </right>
      <top style="thin">
        <color indexed="8"/>
      </top>
      <bottom style="medium">
        <color indexed="64"/>
      </bottom>
      <diagonal/>
    </border>
    <border>
      <left/>
      <right style="medium">
        <color indexed="64"/>
      </right>
      <top style="thin">
        <color indexed="8"/>
      </top>
      <bottom style="medium">
        <color indexed="64"/>
      </bottom>
      <diagonal/>
    </border>
    <border>
      <left style="medium">
        <color indexed="64"/>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s>
  <cellStyleXfs count="10">
    <xf numFmtId="0" fontId="0" fillId="0" borderId="0"/>
    <xf numFmtId="43" fontId="20" fillId="0" borderId="0" applyFont="0" applyFill="0" applyBorder="0" applyAlignment="0" applyProtection="0"/>
    <xf numFmtId="43" fontId="15" fillId="0" borderId="0" applyFont="0" applyFill="0" applyBorder="0" applyAlignment="0" applyProtection="0"/>
    <xf numFmtId="44" fontId="20" fillId="0" borderId="0" applyFont="0" applyFill="0" applyBorder="0" applyAlignment="0" applyProtection="0"/>
    <xf numFmtId="0" fontId="15" fillId="0" borderId="0"/>
    <xf numFmtId="0" fontId="20" fillId="0" borderId="0"/>
    <xf numFmtId="0" fontId="20" fillId="0" borderId="0"/>
    <xf numFmtId="0" fontId="20" fillId="0" borderId="0"/>
    <xf numFmtId="0" fontId="20" fillId="0" borderId="0"/>
    <xf numFmtId="9" fontId="20" fillId="0" borderId="0" applyFont="0" applyFill="0" applyBorder="0" applyAlignment="0" applyProtection="0"/>
  </cellStyleXfs>
  <cellXfs count="1149">
    <xf numFmtId="0" fontId="0" fillId="0" borderId="0" xfId="0"/>
    <xf numFmtId="165" fontId="2" fillId="0" borderId="0" xfId="0" applyNumberFormat="1" applyFont="1" applyAlignment="1"/>
    <xf numFmtId="165" fontId="2" fillId="0" borderId="0" xfId="0" applyNumberFormat="1" applyFont="1" applyBorder="1" applyAlignment="1"/>
    <xf numFmtId="165" fontId="8" fillId="0" borderId="0" xfId="0" applyNumberFormat="1" applyFont="1" applyAlignment="1"/>
    <xf numFmtId="165" fontId="5" fillId="0" borderId="0" xfId="0" applyNumberFormat="1" applyFont="1" applyAlignment="1"/>
    <xf numFmtId="165" fontId="1" fillId="0" borderId="0" xfId="0" applyNumberFormat="1" applyFont="1" applyAlignment="1"/>
    <xf numFmtId="165" fontId="0" fillId="0" borderId="0" xfId="0" applyNumberFormat="1"/>
    <xf numFmtId="165" fontId="0" fillId="0" borderId="0" xfId="0" applyNumberFormat="1" applyBorder="1"/>
    <xf numFmtId="165" fontId="6" fillId="2" borderId="0" xfId="0" applyNumberFormat="1" applyFont="1" applyFill="1" applyAlignment="1"/>
    <xf numFmtId="165" fontId="6" fillId="2" borderId="0" xfId="0" applyNumberFormat="1" applyFont="1" applyFill="1" applyBorder="1" applyAlignment="1"/>
    <xf numFmtId="165" fontId="7" fillId="2" borderId="0" xfId="0" applyNumberFormat="1" applyFont="1" applyFill="1" applyBorder="1" applyAlignment="1"/>
    <xf numFmtId="165" fontId="12" fillId="2" borderId="0" xfId="0" applyNumberFormat="1" applyFont="1" applyFill="1" applyAlignment="1"/>
    <xf numFmtId="3" fontId="4" fillId="2" borderId="0" xfId="0" applyNumberFormat="1" applyFont="1" applyFill="1" applyBorder="1" applyAlignment="1"/>
    <xf numFmtId="3" fontId="17" fillId="0" borderId="0" xfId="0" applyNumberFormat="1" applyFont="1" applyAlignment="1"/>
    <xf numFmtId="165" fontId="3" fillId="0" borderId="0" xfId="0" applyNumberFormat="1" applyFont="1" applyAlignment="1"/>
    <xf numFmtId="165" fontId="18" fillId="2" borderId="0" xfId="0" applyNumberFormat="1" applyFont="1" applyFill="1" applyAlignment="1"/>
    <xf numFmtId="165" fontId="19" fillId="2" borderId="0" xfId="0" applyNumberFormat="1" applyFont="1" applyFill="1" applyAlignment="1">
      <alignment horizontal="centerContinuous"/>
    </xf>
    <xf numFmtId="165" fontId="18" fillId="2" borderId="0" xfId="0" applyNumberFormat="1" applyFont="1" applyFill="1" applyAlignment="1">
      <alignment horizontal="centerContinuous"/>
    </xf>
    <xf numFmtId="0" fontId="22" fillId="0" borderId="2" xfId="7" applyFont="1" applyBorder="1" applyAlignment="1">
      <alignment horizontal="center"/>
    </xf>
    <xf numFmtId="0" fontId="22" fillId="0" borderId="3" xfId="7" applyFont="1" applyBorder="1" applyAlignment="1">
      <alignment horizontal="center"/>
    </xf>
    <xf numFmtId="0" fontId="22" fillId="0" borderId="4" xfId="7" applyFont="1" applyBorder="1" applyAlignment="1">
      <alignment horizontal="center"/>
    </xf>
    <xf numFmtId="0" fontId="8" fillId="0" borderId="5" xfId="7" applyFont="1" applyBorder="1"/>
    <xf numFmtId="0" fontId="8" fillId="0" borderId="3" xfId="7" applyFont="1" applyBorder="1"/>
    <xf numFmtId="5" fontId="22" fillId="0" borderId="0" xfId="7" applyNumberFormat="1" applyFont="1" applyBorder="1"/>
    <xf numFmtId="5" fontId="22" fillId="0" borderId="6" xfId="7" applyNumberFormat="1" applyFont="1" applyBorder="1"/>
    <xf numFmtId="0" fontId="8" fillId="0" borderId="7" xfId="7" applyFont="1" applyBorder="1"/>
    <xf numFmtId="0" fontId="8" fillId="0" borderId="4" xfId="7" applyFont="1" applyBorder="1"/>
    <xf numFmtId="0" fontId="22" fillId="0" borderId="8" xfId="7" applyFont="1" applyBorder="1" applyAlignment="1">
      <alignment horizontal="left"/>
    </xf>
    <xf numFmtId="165" fontId="2" fillId="3" borderId="0" xfId="0" applyNumberFormat="1" applyFont="1" applyFill="1" applyAlignment="1"/>
    <xf numFmtId="0" fontId="27" fillId="3" borderId="0" xfId="7" applyFont="1" applyFill="1"/>
    <xf numFmtId="165" fontId="15" fillId="3" borderId="0" xfId="0" applyNumberFormat="1" applyFont="1" applyFill="1" applyBorder="1"/>
    <xf numFmtId="0" fontId="28" fillId="0" borderId="0" xfId="0" applyFont="1"/>
    <xf numFmtId="165" fontId="2" fillId="0" borderId="0" xfId="0" applyNumberFormat="1" applyFont="1" applyFill="1" applyAlignment="1"/>
    <xf numFmtId="0" fontId="8" fillId="0" borderId="9" xfId="7" applyFont="1" applyBorder="1"/>
    <xf numFmtId="0" fontId="8" fillId="0" borderId="9" xfId="7" applyFont="1" applyBorder="1" applyAlignment="1">
      <alignment horizontal="center"/>
    </xf>
    <xf numFmtId="0" fontId="8" fillId="0" borderId="5" xfId="7" applyFont="1" applyBorder="1" applyAlignment="1">
      <alignment horizontal="center"/>
    </xf>
    <xf numFmtId="0" fontId="8" fillId="0" borderId="10" xfId="7" applyFont="1" applyBorder="1"/>
    <xf numFmtId="165" fontId="27" fillId="0" borderId="0" xfId="0" applyNumberFormat="1" applyFont="1" applyFill="1" applyBorder="1"/>
    <xf numFmtId="165" fontId="0" fillId="0" borderId="0" xfId="0" applyNumberFormat="1" applyFill="1" applyBorder="1"/>
    <xf numFmtId="165" fontId="6" fillId="4" borderId="0" xfId="0" applyNumberFormat="1" applyFont="1" applyFill="1" applyAlignment="1">
      <alignment horizontal="right"/>
    </xf>
    <xf numFmtId="165" fontId="6" fillId="4" borderId="0" xfId="0" applyNumberFormat="1" applyFont="1" applyFill="1" applyAlignment="1"/>
    <xf numFmtId="0" fontId="15" fillId="5" borderId="0" xfId="7" applyFont="1" applyFill="1"/>
    <xf numFmtId="164" fontId="15" fillId="5" borderId="0" xfId="7" applyNumberFormat="1" applyFont="1" applyFill="1"/>
    <xf numFmtId="0" fontId="28" fillId="0" borderId="0" xfId="0" applyFont="1" applyBorder="1" applyAlignment="1">
      <alignment horizontal="center"/>
    </xf>
    <xf numFmtId="0" fontId="0" fillId="0" borderId="0" xfId="0" applyAlignment="1">
      <alignment horizontal="center"/>
    </xf>
    <xf numFmtId="1" fontId="15" fillId="5" borderId="0" xfId="7" applyNumberFormat="1" applyFont="1" applyFill="1"/>
    <xf numFmtId="0" fontId="8" fillId="0" borderId="13" xfId="7" applyFont="1" applyBorder="1"/>
    <xf numFmtId="0" fontId="8" fillId="0" borderId="14" xfId="7" applyFont="1" applyBorder="1"/>
    <xf numFmtId="3" fontId="16" fillId="0" borderId="0" xfId="0" applyNumberFormat="1" applyFont="1" applyAlignment="1">
      <alignment horizontal="centerContinuous"/>
    </xf>
    <xf numFmtId="165" fontId="16" fillId="0" borderId="0" xfId="0" applyNumberFormat="1" applyFont="1" applyAlignment="1">
      <alignment horizontal="centerContinuous"/>
    </xf>
    <xf numFmtId="165" fontId="14" fillId="4" borderId="0" xfId="0" applyNumberFormat="1" applyFont="1" applyFill="1"/>
    <xf numFmtId="165" fontId="14" fillId="4" borderId="0" xfId="0" applyNumberFormat="1" applyFont="1" applyFill="1" applyAlignment="1">
      <alignment horizontal="centerContinuous"/>
    </xf>
    <xf numFmtId="165" fontId="6" fillId="0" borderId="0" xfId="0" applyNumberFormat="1" applyFont="1" applyFill="1" applyBorder="1" applyAlignment="1"/>
    <xf numFmtId="0" fontId="34" fillId="0" borderId="0" xfId="0" applyFont="1" applyFill="1" applyBorder="1" applyAlignment="1">
      <alignment vertical="top" wrapText="1"/>
    </xf>
    <xf numFmtId="165" fontId="14" fillId="4" borderId="0" xfId="0" applyNumberFormat="1" applyFont="1" applyFill="1" applyAlignment="1"/>
    <xf numFmtId="165" fontId="40" fillId="4" borderId="0" xfId="0" applyNumberFormat="1" applyFont="1" applyFill="1" applyAlignment="1">
      <alignment horizontal="centerContinuous"/>
    </xf>
    <xf numFmtId="0" fontId="14" fillId="4" borderId="0" xfId="0" applyFont="1" applyFill="1"/>
    <xf numFmtId="0" fontId="14" fillId="4" borderId="0" xfId="0" applyFont="1" applyFill="1" applyAlignment="1">
      <alignment wrapText="1"/>
    </xf>
    <xf numFmtId="0" fontId="21" fillId="4" borderId="0" xfId="7" applyFont="1" applyFill="1" applyAlignment="1">
      <alignment horizontal="centerContinuous"/>
    </xf>
    <xf numFmtId="0" fontId="14" fillId="4" borderId="0" xfId="7" applyFont="1" applyFill="1" applyAlignment="1">
      <alignment horizontal="centerContinuous"/>
    </xf>
    <xf numFmtId="0" fontId="15" fillId="4" borderId="0" xfId="7" applyFont="1" applyFill="1"/>
    <xf numFmtId="0" fontId="14" fillId="0" borderId="0" xfId="0" applyFont="1" applyFill="1" applyBorder="1" applyAlignment="1">
      <alignment vertical="top" wrapText="1"/>
    </xf>
    <xf numFmtId="0" fontId="14" fillId="0" borderId="0" xfId="0" applyFont="1" applyFill="1" applyBorder="1" applyAlignment="1"/>
    <xf numFmtId="165" fontId="21" fillId="4" borderId="0" xfId="0" applyNumberFormat="1" applyFont="1" applyFill="1" applyAlignment="1">
      <alignment horizontal="centerContinuous"/>
    </xf>
    <xf numFmtId="165" fontId="21" fillId="4" borderId="0" xfId="0" applyNumberFormat="1" applyFont="1" applyFill="1" applyBorder="1" applyAlignment="1">
      <alignment horizontal="centerContinuous"/>
    </xf>
    <xf numFmtId="165" fontId="14" fillId="4" borderId="0" xfId="0" applyNumberFormat="1" applyFont="1" applyFill="1" applyBorder="1" applyAlignment="1">
      <alignment horizontal="centerContinuous"/>
    </xf>
    <xf numFmtId="165" fontId="14" fillId="0" borderId="0" xfId="0" applyNumberFormat="1" applyFont="1" applyFill="1" applyAlignment="1">
      <alignment horizontal="centerContinuous"/>
    </xf>
    <xf numFmtId="0" fontId="43" fillId="0" borderId="0" xfId="0" applyFont="1" applyFill="1" applyBorder="1" applyAlignment="1">
      <alignment vertical="top" wrapText="1"/>
    </xf>
    <xf numFmtId="0" fontId="37" fillId="0" borderId="0" xfId="7" applyFont="1" applyFill="1" applyAlignment="1"/>
    <xf numFmtId="0" fontId="36" fillId="0" borderId="0" xfId="7" applyFont="1" applyFill="1" applyAlignment="1"/>
    <xf numFmtId="0" fontId="26" fillId="4" borderId="0" xfId="0" applyFont="1" applyFill="1" applyBorder="1" applyAlignment="1">
      <alignment vertical="top" wrapText="1"/>
    </xf>
    <xf numFmtId="164" fontId="25" fillId="2" borderId="12" xfId="0" applyNumberFormat="1" applyFont="1" applyFill="1" applyBorder="1" applyAlignment="1"/>
    <xf numFmtId="165" fontId="49" fillId="0" borderId="0" xfId="0" applyNumberFormat="1" applyFont="1" applyBorder="1" applyAlignment="1"/>
    <xf numFmtId="165" fontId="50" fillId="0" borderId="0" xfId="0" applyNumberFormat="1" applyFont="1" applyAlignment="1"/>
    <xf numFmtId="165" fontId="48" fillId="0" borderId="0" xfId="0" applyNumberFormat="1" applyFont="1"/>
    <xf numFmtId="0" fontId="48" fillId="0" borderId="0" xfId="0" applyFont="1"/>
    <xf numFmtId="165" fontId="52" fillId="2" borderId="0" xfId="0" applyNumberFormat="1" applyFont="1" applyFill="1" applyAlignment="1"/>
    <xf numFmtId="0" fontId="53" fillId="0" borderId="0" xfId="7" applyFont="1"/>
    <xf numFmtId="170" fontId="2" fillId="3" borderId="0" xfId="0" applyNumberFormat="1" applyFont="1" applyFill="1" applyAlignment="1"/>
    <xf numFmtId="165" fontId="55" fillId="0" borderId="0" xfId="0" applyNumberFormat="1" applyFont="1"/>
    <xf numFmtId="165" fontId="27" fillId="0" borderId="0" xfId="0" applyNumberFormat="1" applyFont="1"/>
    <xf numFmtId="165" fontId="55" fillId="0" borderId="0" xfId="0" applyNumberFormat="1" applyFont="1" applyAlignment="1"/>
    <xf numFmtId="165" fontId="27" fillId="0" borderId="0" xfId="0" applyNumberFormat="1" applyFont="1" applyAlignment="1"/>
    <xf numFmtId="3" fontId="55" fillId="2" borderId="0" xfId="0" applyNumberFormat="1" applyFont="1" applyFill="1" applyAlignment="1"/>
    <xf numFmtId="3" fontId="58" fillId="2" borderId="0" xfId="0" applyNumberFormat="1" applyFont="1" applyFill="1" applyAlignment="1"/>
    <xf numFmtId="3" fontId="58" fillId="2" borderId="0" xfId="0" applyNumberFormat="1" applyFont="1" applyFill="1" applyBorder="1" applyAlignment="1"/>
    <xf numFmtId="0" fontId="27" fillId="0" borderId="0" xfId="0" applyFont="1"/>
    <xf numFmtId="3" fontId="57" fillId="0" borderId="0" xfId="0" applyNumberFormat="1" applyFont="1" applyAlignment="1"/>
    <xf numFmtId="3" fontId="56" fillId="0" borderId="0" xfId="0" applyNumberFormat="1" applyFont="1" applyAlignment="1"/>
    <xf numFmtId="37" fontId="5" fillId="0" borderId="11" xfId="0" applyNumberFormat="1" applyFont="1" applyBorder="1" applyAlignment="1"/>
    <xf numFmtId="37" fontId="16" fillId="0" borderId="16" xfId="0" applyNumberFormat="1" applyFont="1" applyBorder="1" applyAlignment="1"/>
    <xf numFmtId="37" fontId="16" fillId="0" borderId="5" xfId="0" applyNumberFormat="1" applyFont="1" applyBorder="1" applyAlignment="1"/>
    <xf numFmtId="37" fontId="22" fillId="0" borderId="8" xfId="7" applyNumberFormat="1" applyFont="1" applyBorder="1"/>
    <xf numFmtId="37" fontId="22" fillId="0" borderId="0" xfId="7" applyNumberFormat="1" applyFont="1" applyBorder="1"/>
    <xf numFmtId="37" fontId="15" fillId="5" borderId="0" xfId="7" applyNumberFormat="1" applyFont="1" applyFill="1"/>
    <xf numFmtId="37" fontId="0" fillId="3" borderId="0" xfId="0" applyNumberFormat="1" applyFill="1" applyBorder="1"/>
    <xf numFmtId="37" fontId="24" fillId="2" borderId="19" xfId="0" applyNumberFormat="1" applyFont="1" applyFill="1" applyBorder="1" applyAlignment="1"/>
    <xf numFmtId="37" fontId="24" fillId="2" borderId="20" xfId="0" applyNumberFormat="1" applyFont="1" applyFill="1" applyBorder="1" applyAlignment="1"/>
    <xf numFmtId="37" fontId="24" fillId="2" borderId="21" xfId="0" applyNumberFormat="1" applyFont="1" applyFill="1" applyBorder="1" applyAlignment="1"/>
    <xf numFmtId="37" fontId="24" fillId="2" borderId="22" xfId="0" applyNumberFormat="1" applyFont="1" applyFill="1" applyBorder="1" applyAlignment="1"/>
    <xf numFmtId="37" fontId="24" fillId="2" borderId="23" xfId="0" applyNumberFormat="1" applyFont="1" applyFill="1" applyBorder="1" applyAlignment="1"/>
    <xf numFmtId="37" fontId="24" fillId="2" borderId="24" xfId="0" applyNumberFormat="1" applyFont="1" applyFill="1" applyBorder="1" applyAlignment="1"/>
    <xf numFmtId="37" fontId="24" fillId="2" borderId="25" xfId="0" applyNumberFormat="1" applyFont="1" applyFill="1" applyBorder="1" applyAlignment="1"/>
    <xf numFmtId="37" fontId="24" fillId="2" borderId="26" xfId="0" applyNumberFormat="1" applyFont="1" applyFill="1" applyBorder="1" applyAlignment="1"/>
    <xf numFmtId="37" fontId="24" fillId="2" borderId="27" xfId="0" applyNumberFormat="1" applyFont="1" applyFill="1" applyBorder="1" applyAlignment="1"/>
    <xf numFmtId="37" fontId="24" fillId="2" borderId="29" xfId="0" applyNumberFormat="1" applyFont="1" applyFill="1" applyBorder="1" applyAlignment="1"/>
    <xf numFmtId="37" fontId="24" fillId="2" borderId="30" xfId="0" applyNumberFormat="1" applyFont="1" applyFill="1" applyBorder="1" applyAlignment="1"/>
    <xf numFmtId="37" fontId="24" fillId="2" borderId="31" xfId="0" applyNumberFormat="1" applyFont="1" applyFill="1" applyBorder="1" applyAlignment="1"/>
    <xf numFmtId="37" fontId="24" fillId="2" borderId="33" xfId="0" applyNumberFormat="1" applyFont="1" applyFill="1" applyBorder="1" applyAlignment="1"/>
    <xf numFmtId="37" fontId="24" fillId="2" borderId="34" xfId="0" applyNumberFormat="1" applyFont="1" applyFill="1" applyBorder="1" applyAlignment="1"/>
    <xf numFmtId="37" fontId="24" fillId="2" borderId="0" xfId="0" applyNumberFormat="1" applyFont="1" applyFill="1" applyBorder="1" applyAlignment="1"/>
    <xf numFmtId="37" fontId="24" fillId="2" borderId="35" xfId="0" applyNumberFormat="1" applyFont="1" applyFill="1" applyBorder="1" applyAlignment="1"/>
    <xf numFmtId="37" fontId="24" fillId="2" borderId="36" xfId="0" applyNumberFormat="1" applyFont="1" applyFill="1" applyBorder="1" applyAlignment="1"/>
    <xf numFmtId="37" fontId="24" fillId="2" borderId="37" xfId="0" applyNumberFormat="1" applyFont="1" applyFill="1" applyBorder="1" applyAlignment="1"/>
    <xf numFmtId="37" fontId="24" fillId="2" borderId="38" xfId="0" applyNumberFormat="1" applyFont="1" applyFill="1" applyBorder="1" applyAlignment="1"/>
    <xf numFmtId="37" fontId="24" fillId="2" borderId="39" xfId="0" applyNumberFormat="1" applyFont="1" applyFill="1" applyBorder="1" applyAlignment="1"/>
    <xf numFmtId="37" fontId="24" fillId="2" borderId="40" xfId="0" applyNumberFormat="1" applyFont="1" applyFill="1" applyBorder="1" applyAlignment="1"/>
    <xf numFmtId="37" fontId="24" fillId="2" borderId="41" xfId="0" applyNumberFormat="1" applyFont="1" applyFill="1" applyBorder="1" applyAlignment="1"/>
    <xf numFmtId="37" fontId="24" fillId="2" borderId="15" xfId="0" applyNumberFormat="1" applyFont="1" applyFill="1" applyBorder="1" applyAlignment="1"/>
    <xf numFmtId="37" fontId="24" fillId="2" borderId="12" xfId="0" applyNumberFormat="1" applyFont="1" applyFill="1" applyBorder="1" applyAlignment="1"/>
    <xf numFmtId="37" fontId="24" fillId="2" borderId="7" xfId="0" applyNumberFormat="1" applyFont="1" applyFill="1" applyBorder="1" applyAlignment="1"/>
    <xf numFmtId="37" fontId="24" fillId="2" borderId="3" xfId="0" applyNumberFormat="1" applyFont="1" applyFill="1" applyBorder="1" applyAlignment="1"/>
    <xf numFmtId="37" fontId="25" fillId="2" borderId="42" xfId="0" applyNumberFormat="1" applyFont="1" applyFill="1" applyBorder="1" applyAlignment="1"/>
    <xf numFmtId="4" fontId="24" fillId="2" borderId="15" xfId="0" applyNumberFormat="1" applyFont="1" applyFill="1" applyBorder="1" applyAlignment="1"/>
    <xf numFmtId="4" fontId="24" fillId="2" borderId="15" xfId="0" applyNumberFormat="1" applyFont="1" applyFill="1" applyBorder="1" applyAlignment="1">
      <alignment horizontal="right"/>
    </xf>
    <xf numFmtId="4" fontId="24" fillId="2" borderId="43" xfId="0" applyNumberFormat="1" applyFont="1" applyFill="1" applyBorder="1" applyAlignment="1">
      <alignment horizontal="right"/>
    </xf>
    <xf numFmtId="4" fontId="24" fillId="2" borderId="43" xfId="0" applyNumberFormat="1" applyFont="1" applyFill="1" applyBorder="1" applyAlignment="1"/>
    <xf numFmtId="0" fontId="22" fillId="0" borderId="45" xfId="7" applyFont="1" applyBorder="1"/>
    <xf numFmtId="37" fontId="22" fillId="0" borderId="42" xfId="7" applyNumberFormat="1" applyFont="1" applyBorder="1"/>
    <xf numFmtId="37" fontId="22" fillId="0" borderId="44" xfId="7" applyNumberFormat="1" applyFont="1" applyBorder="1"/>
    <xf numFmtId="5" fontId="22" fillId="0" borderId="44" xfId="7" applyNumberFormat="1" applyFont="1" applyBorder="1"/>
    <xf numFmtId="5" fontId="22" fillId="0" borderId="45" xfId="7" applyNumberFormat="1" applyFont="1" applyBorder="1"/>
    <xf numFmtId="0" fontId="0" fillId="0" borderId="0" xfId="0" applyAlignment="1">
      <alignment vertical="top"/>
    </xf>
    <xf numFmtId="0" fontId="28" fillId="0" borderId="0" xfId="0" applyFont="1" applyAlignment="1">
      <alignment vertical="top"/>
    </xf>
    <xf numFmtId="0" fontId="57" fillId="0" borderId="0" xfId="0" applyFont="1" applyAlignment="1">
      <alignment vertical="top"/>
    </xf>
    <xf numFmtId="37" fontId="24" fillId="2" borderId="46" xfId="0" applyNumberFormat="1" applyFont="1" applyFill="1" applyBorder="1" applyAlignment="1"/>
    <xf numFmtId="5" fontId="25" fillId="2" borderId="47" xfId="0" applyNumberFormat="1" applyFont="1" applyFill="1" applyBorder="1" applyAlignment="1"/>
    <xf numFmtId="37" fontId="16" fillId="0" borderId="14" xfId="0" applyNumberFormat="1" applyFont="1" applyBorder="1" applyAlignment="1">
      <alignment horizontal="right"/>
    </xf>
    <xf numFmtId="37" fontId="25" fillId="2" borderId="44" xfId="0" applyNumberFormat="1" applyFont="1" applyFill="1" applyBorder="1" applyAlignment="1"/>
    <xf numFmtId="164" fontId="16" fillId="0" borderId="49" xfId="0" applyNumberFormat="1" applyFont="1" applyBorder="1" applyAlignment="1"/>
    <xf numFmtId="3" fontId="25" fillId="2" borderId="50" xfId="0" applyNumberFormat="1" applyFont="1" applyFill="1" applyBorder="1" applyAlignment="1"/>
    <xf numFmtId="165" fontId="14" fillId="3" borderId="0" xfId="0" applyNumberFormat="1" applyFont="1" applyFill="1" applyBorder="1"/>
    <xf numFmtId="1" fontId="16" fillId="0" borderId="54" xfId="0" applyNumberFormat="1" applyFont="1" applyBorder="1" applyAlignment="1">
      <alignment horizontal="right"/>
    </xf>
    <xf numFmtId="37" fontId="16" fillId="0" borderId="16" xfId="0" applyNumberFormat="1" applyFont="1" applyBorder="1" applyAlignment="1">
      <alignment horizontal="right"/>
    </xf>
    <xf numFmtId="37" fontId="24" fillId="2" borderId="56" xfId="0" applyNumberFormat="1" applyFont="1" applyFill="1" applyBorder="1" applyAlignment="1"/>
    <xf numFmtId="37" fontId="5" fillId="0" borderId="12" xfId="0" applyNumberFormat="1" applyFont="1" applyBorder="1" applyAlignment="1"/>
    <xf numFmtId="164" fontId="16" fillId="0" borderId="3" xfId="0" applyNumberFormat="1" applyFont="1" applyBorder="1" applyAlignment="1"/>
    <xf numFmtId="164" fontId="16" fillId="0" borderId="4" xfId="0" applyNumberFormat="1" applyFont="1" applyBorder="1" applyAlignment="1"/>
    <xf numFmtId="37" fontId="24" fillId="2" borderId="57" xfId="0" applyNumberFormat="1" applyFont="1" applyFill="1" applyBorder="1" applyAlignment="1"/>
    <xf numFmtId="0" fontId="24" fillId="2" borderId="19" xfId="0" applyNumberFormat="1" applyFont="1" applyFill="1" applyBorder="1" applyAlignment="1">
      <alignment horizontal="left"/>
    </xf>
    <xf numFmtId="0" fontId="24" fillId="2" borderId="62" xfId="0" applyNumberFormat="1" applyFont="1" applyFill="1" applyBorder="1" applyAlignment="1">
      <alignment horizontal="left"/>
    </xf>
    <xf numFmtId="0" fontId="25" fillId="2" borderId="63" xfId="0" applyNumberFormat="1" applyFont="1" applyFill="1" applyBorder="1" applyAlignment="1">
      <alignment horizontal="left"/>
    </xf>
    <xf numFmtId="0" fontId="25" fillId="2" borderId="64" xfId="0" applyNumberFormat="1" applyFont="1" applyFill="1" applyBorder="1" applyAlignment="1">
      <alignment horizontal="right"/>
    </xf>
    <xf numFmtId="0" fontId="25" fillId="2" borderId="65" xfId="0" applyNumberFormat="1" applyFont="1" applyFill="1" applyBorder="1" applyAlignment="1">
      <alignment horizontal="right"/>
    </xf>
    <xf numFmtId="0" fontId="25" fillId="2" borderId="66" xfId="0" applyNumberFormat="1" applyFont="1" applyFill="1" applyBorder="1" applyAlignment="1">
      <alignment horizontal="right"/>
    </xf>
    <xf numFmtId="0" fontId="25" fillId="2" borderId="67" xfId="0" applyNumberFormat="1" applyFont="1" applyFill="1" applyBorder="1" applyAlignment="1">
      <alignment horizontal="right"/>
    </xf>
    <xf numFmtId="0" fontId="25" fillId="2" borderId="68" xfId="0" applyNumberFormat="1" applyFont="1" applyFill="1" applyBorder="1" applyAlignment="1">
      <alignment horizontal="right"/>
    </xf>
    <xf numFmtId="0" fontId="25" fillId="2" borderId="69" xfId="0" applyNumberFormat="1" applyFont="1" applyFill="1" applyBorder="1" applyAlignment="1">
      <alignment horizontal="right"/>
    </xf>
    <xf numFmtId="0" fontId="25" fillId="2" borderId="70" xfId="0" applyNumberFormat="1" applyFont="1" applyFill="1" applyBorder="1" applyAlignment="1">
      <alignment horizontal="right"/>
    </xf>
    <xf numFmtId="37" fontId="24" fillId="2" borderId="13" xfId="0" applyNumberFormat="1" applyFont="1" applyFill="1" applyBorder="1" applyAlignment="1"/>
    <xf numFmtId="0" fontId="16" fillId="0" borderId="3" xfId="0" applyNumberFormat="1" applyFont="1" applyBorder="1" applyAlignment="1"/>
    <xf numFmtId="37" fontId="16" fillId="0" borderId="48" xfId="0" applyNumberFormat="1" applyFont="1" applyBorder="1" applyAlignment="1">
      <alignment horizontal="center"/>
    </xf>
    <xf numFmtId="37" fontId="16" fillId="0" borderId="3" xfId="0" applyNumberFormat="1" applyFont="1" applyBorder="1" applyAlignment="1">
      <alignment horizontal="center"/>
    </xf>
    <xf numFmtId="37" fontId="5" fillId="0" borderId="15" xfId="0" applyNumberFormat="1" applyFont="1" applyBorder="1" applyAlignment="1"/>
    <xf numFmtId="0" fontId="5" fillId="0" borderId="0" xfId="0" applyFont="1"/>
    <xf numFmtId="0" fontId="16" fillId="0" borderId="0" xfId="0" applyFont="1"/>
    <xf numFmtId="167" fontId="60" fillId="0" borderId="0" xfId="1" applyNumberFormat="1" applyFont="1" applyAlignment="1">
      <alignment horizontal="center" vertical="center"/>
    </xf>
    <xf numFmtId="0" fontId="61" fillId="0" borderId="0" xfId="6" applyNumberFormat="1" applyFont="1" applyFill="1" applyBorder="1" applyAlignment="1" applyProtection="1"/>
    <xf numFmtId="0" fontId="20" fillId="0" borderId="0" xfId="6" applyNumberFormat="1" applyFill="1" applyBorder="1" applyAlignment="1" applyProtection="1"/>
    <xf numFmtId="167" fontId="60" fillId="0" borderId="0" xfId="1" applyNumberFormat="1" applyFont="1" applyAlignment="1">
      <alignment horizontal="centerContinuous" vertical="center"/>
    </xf>
    <xf numFmtId="167" fontId="20" fillId="0" borderId="0" xfId="1" applyNumberFormat="1" applyFill="1" applyBorder="1" applyAlignment="1" applyProtection="1"/>
    <xf numFmtId="0" fontId="61" fillId="0" borderId="0" xfId="6" applyNumberFormat="1" applyFont="1" applyFill="1" applyBorder="1" applyAlignment="1" applyProtection="1">
      <alignment horizontal="left"/>
    </xf>
    <xf numFmtId="165" fontId="8" fillId="4" borderId="0" xfId="0" applyNumberFormat="1" applyFont="1" applyFill="1" applyAlignment="1">
      <alignment horizontal="centerContinuous"/>
    </xf>
    <xf numFmtId="165" fontId="5" fillId="6" borderId="0" xfId="0" applyNumberFormat="1" applyFont="1" applyFill="1"/>
    <xf numFmtId="166" fontId="62" fillId="4" borderId="0" xfId="0" applyNumberFormat="1" applyFont="1" applyFill="1" applyAlignment="1">
      <alignment horizontal="centerContinuous"/>
    </xf>
    <xf numFmtId="0" fontId="20" fillId="4" borderId="0" xfId="0" applyFont="1" applyFill="1" applyBorder="1" applyAlignment="1">
      <alignment vertical="top" wrapText="1"/>
    </xf>
    <xf numFmtId="166" fontId="8" fillId="4" borderId="0" xfId="0" applyNumberFormat="1" applyFont="1" applyFill="1" applyBorder="1"/>
    <xf numFmtId="165" fontId="8" fillId="4" borderId="0" xfId="0" applyNumberFormat="1" applyFont="1" applyFill="1" applyBorder="1"/>
    <xf numFmtId="0" fontId="20" fillId="6" borderId="0" xfId="6" applyNumberFormat="1" applyFill="1" applyBorder="1" applyAlignment="1" applyProtection="1"/>
    <xf numFmtId="0" fontId="20" fillId="4" borderId="0" xfId="6" applyNumberFormat="1" applyFont="1" applyFill="1" applyBorder="1" applyAlignment="1" applyProtection="1">
      <alignment horizontal="left"/>
    </xf>
    <xf numFmtId="0" fontId="20" fillId="4" borderId="0" xfId="6" applyNumberFormat="1" applyFont="1" applyFill="1" applyBorder="1" applyAlignment="1" applyProtection="1"/>
    <xf numFmtId="167" fontId="20" fillId="4" borderId="0" xfId="1" applyNumberFormat="1" applyFont="1" applyFill="1" applyBorder="1" applyAlignment="1" applyProtection="1"/>
    <xf numFmtId="0" fontId="20" fillId="0" borderId="0" xfId="6" applyNumberFormat="1" applyFill="1" applyBorder="1" applyAlignment="1" applyProtection="1">
      <alignment horizontal="left"/>
    </xf>
    <xf numFmtId="0" fontId="20" fillId="0" borderId="0" xfId="6" applyNumberFormat="1" applyFont="1" applyFill="1" applyBorder="1" applyAlignment="1" applyProtection="1"/>
    <xf numFmtId="0" fontId="0" fillId="0" borderId="0" xfId="0" applyBorder="1" applyAlignment="1">
      <alignment wrapText="1"/>
    </xf>
    <xf numFmtId="166" fontId="62" fillId="4" borderId="0" xfId="0" applyNumberFormat="1" applyFont="1" applyFill="1" applyAlignment="1">
      <alignment horizontal="centerContinuous" wrapText="1"/>
    </xf>
    <xf numFmtId="165" fontId="8" fillId="4" borderId="0" xfId="0" applyNumberFormat="1" applyFont="1" applyFill="1" applyAlignment="1">
      <alignment horizontal="centerContinuous" wrapText="1"/>
    </xf>
    <xf numFmtId="166" fontId="8" fillId="4" borderId="0" xfId="0" applyNumberFormat="1" applyFont="1" applyFill="1" applyBorder="1" applyAlignment="1">
      <alignment wrapText="1"/>
    </xf>
    <xf numFmtId="165" fontId="8" fillId="4" borderId="0" xfId="0" applyNumberFormat="1" applyFont="1" applyFill="1" applyBorder="1" applyAlignment="1">
      <alignment wrapText="1"/>
    </xf>
    <xf numFmtId="0" fontId="0" fillId="0" borderId="0" xfId="0" applyAlignment="1">
      <alignment wrapText="1"/>
    </xf>
    <xf numFmtId="0" fontId="59" fillId="0" borderId="0" xfId="6" applyNumberFormat="1" applyFont="1" applyFill="1" applyBorder="1" applyAlignment="1" applyProtection="1"/>
    <xf numFmtId="167" fontId="20" fillId="0" borderId="0" xfId="1" applyNumberFormat="1" applyFont="1" applyFill="1" applyBorder="1" applyAlignment="1" applyProtection="1"/>
    <xf numFmtId="0" fontId="20" fillId="0" borderId="0" xfId="0" applyFont="1" applyBorder="1" applyAlignment="1"/>
    <xf numFmtId="166" fontId="8" fillId="0" borderId="0" xfId="0" applyNumberFormat="1" applyFont="1" applyBorder="1"/>
    <xf numFmtId="165" fontId="8" fillId="0" borderId="0" xfId="0" applyNumberFormat="1" applyFont="1" applyBorder="1"/>
    <xf numFmtId="9" fontId="20" fillId="0" borderId="0" xfId="9" applyFill="1" applyBorder="1" applyAlignment="1" applyProtection="1"/>
    <xf numFmtId="0" fontId="20" fillId="0" borderId="0" xfId="6"/>
    <xf numFmtId="165" fontId="23" fillId="4" borderId="0" xfId="0" applyNumberFormat="1" applyFont="1" applyFill="1" applyAlignment="1">
      <alignment horizontal="centerContinuous"/>
    </xf>
    <xf numFmtId="165" fontId="5" fillId="4" borderId="0" xfId="0" applyNumberFormat="1" applyFont="1" applyFill="1" applyBorder="1"/>
    <xf numFmtId="167" fontId="64" fillId="0" borderId="0" xfId="1" applyNumberFormat="1" applyFont="1" applyAlignment="1">
      <alignment horizontal="left" vertical="center"/>
    </xf>
    <xf numFmtId="0" fontId="5" fillId="0" borderId="0" xfId="5" applyFont="1" applyAlignment="1">
      <alignment vertical="top" wrapText="1"/>
    </xf>
    <xf numFmtId="0" fontId="5" fillId="0" borderId="0" xfId="5" applyFont="1" applyAlignment="1">
      <alignment vertical="top"/>
    </xf>
    <xf numFmtId="0" fontId="51" fillId="0" borderId="0" xfId="5" applyFont="1" applyAlignment="1">
      <alignment vertical="top"/>
    </xf>
    <xf numFmtId="0" fontId="5" fillId="0" borderId="0" xfId="5" applyFont="1" applyFill="1" applyBorder="1" applyAlignment="1">
      <alignment vertical="top" wrapText="1"/>
    </xf>
    <xf numFmtId="169" fontId="5" fillId="0" borderId="0" xfId="3" applyNumberFormat="1" applyFont="1" applyFill="1" applyBorder="1" applyAlignment="1">
      <alignment vertical="top"/>
    </xf>
    <xf numFmtId="0" fontId="5" fillId="0" borderId="0" xfId="5" applyFont="1" applyFill="1" applyBorder="1" applyAlignment="1">
      <alignment vertical="top"/>
    </xf>
    <xf numFmtId="0" fontId="16" fillId="0" borderId="0" xfId="5" applyFont="1" applyFill="1" applyBorder="1" applyAlignment="1">
      <alignment vertical="top"/>
    </xf>
    <xf numFmtId="0" fontId="65" fillId="0" borderId="0" xfId="5" applyFont="1" applyAlignment="1">
      <alignment horizontal="left" vertical="top" wrapText="1"/>
    </xf>
    <xf numFmtId="0" fontId="5" fillId="0" borderId="0" xfId="5" applyFont="1" applyFill="1" applyAlignment="1">
      <alignment vertical="top"/>
    </xf>
    <xf numFmtId="0" fontId="66" fillId="0" borderId="0" xfId="5" applyFont="1" applyAlignment="1">
      <alignment vertical="top" wrapText="1"/>
    </xf>
    <xf numFmtId="0" fontId="5" fillId="4" borderId="0" xfId="5" applyFont="1" applyFill="1" applyAlignment="1">
      <alignment vertical="top" wrapText="1"/>
    </xf>
    <xf numFmtId="0" fontId="0" fillId="4" borderId="0" xfId="0" applyFill="1" applyBorder="1" applyAlignment="1"/>
    <xf numFmtId="166" fontId="62" fillId="0" borderId="0" xfId="0" applyNumberFormat="1" applyFont="1" applyFill="1" applyAlignment="1">
      <alignment horizontal="centerContinuous"/>
    </xf>
    <xf numFmtId="165" fontId="8" fillId="0" borderId="0" xfId="0" applyNumberFormat="1" applyFont="1" applyFill="1" applyAlignment="1">
      <alignment horizontal="centerContinuous"/>
    </xf>
    <xf numFmtId="166" fontId="8" fillId="0" borderId="0" xfId="0" applyNumberFormat="1" applyFont="1" applyFill="1" applyBorder="1"/>
    <xf numFmtId="165" fontId="8" fillId="0" borderId="0" xfId="0" applyNumberFormat="1" applyFont="1" applyFill="1" applyBorder="1"/>
    <xf numFmtId="0" fontId="5" fillId="0" borderId="0" xfId="5" applyFont="1" applyFill="1" applyAlignment="1">
      <alignment vertical="top" wrapText="1"/>
    </xf>
    <xf numFmtId="165" fontId="2" fillId="0" borderId="0" xfId="0" applyNumberFormat="1" applyFont="1" applyBorder="1"/>
    <xf numFmtId="0" fontId="47" fillId="0" borderId="0" xfId="0" applyFont="1" applyBorder="1" applyAlignment="1">
      <alignment vertical="top" wrapText="1"/>
    </xf>
    <xf numFmtId="0" fontId="28" fillId="0" borderId="0" xfId="0" applyFont="1" applyBorder="1" applyAlignment="1">
      <alignment horizontal="center" vertical="top"/>
    </xf>
    <xf numFmtId="0" fontId="35" fillId="0" borderId="0" xfId="0" applyFont="1" applyBorder="1" applyAlignment="1">
      <alignment horizontal="center" vertical="top" wrapText="1"/>
    </xf>
    <xf numFmtId="0" fontId="0" fillId="4" borderId="0" xfId="0" applyFill="1" applyBorder="1" applyAlignment="1">
      <alignment horizontal="center" vertical="top"/>
    </xf>
    <xf numFmtId="0" fontId="68" fillId="0" borderId="0" xfId="0" applyFont="1" applyBorder="1" applyAlignment="1">
      <alignment horizontal="center"/>
    </xf>
    <xf numFmtId="0" fontId="67" fillId="0" borderId="0" xfId="0" applyFont="1" applyBorder="1" applyAlignment="1">
      <alignment vertical="top" wrapText="1"/>
    </xf>
    <xf numFmtId="0" fontId="28" fillId="0" borderId="0" xfId="0" applyFont="1" applyBorder="1" applyAlignment="1">
      <alignment horizontal="right" vertical="top" wrapText="1"/>
    </xf>
    <xf numFmtId="0" fontId="28" fillId="4" borderId="0" xfId="0" applyFont="1" applyFill="1" applyBorder="1" applyAlignment="1">
      <alignment horizontal="center" vertical="top"/>
    </xf>
    <xf numFmtId="164" fontId="28" fillId="0" borderId="0" xfId="0" applyNumberFormat="1" applyFont="1" applyBorder="1" applyAlignment="1">
      <alignment horizontal="right" vertical="top" wrapText="1"/>
    </xf>
    <xf numFmtId="164" fontId="28" fillId="0" borderId="0" xfId="0" applyNumberFormat="1" applyFont="1" applyBorder="1" applyAlignment="1">
      <alignment vertical="top" wrapText="1"/>
    </xf>
    <xf numFmtId="1" fontId="28" fillId="0" borderId="0" xfId="0" applyNumberFormat="1" applyFont="1" applyBorder="1" applyAlignment="1">
      <alignment vertical="top" wrapText="1"/>
    </xf>
    <xf numFmtId="0" fontId="41" fillId="4" borderId="0" xfId="0" applyFont="1" applyFill="1" applyBorder="1" applyAlignment="1">
      <alignment vertical="top" wrapText="1"/>
    </xf>
    <xf numFmtId="0" fontId="16" fillId="0" borderId="68" xfId="0" applyNumberFormat="1" applyFont="1" applyBorder="1" applyAlignment="1">
      <alignment horizontal="right"/>
    </xf>
    <xf numFmtId="0" fontId="16" fillId="0" borderId="69" xfId="0" applyNumberFormat="1" applyFont="1" applyBorder="1" applyAlignment="1">
      <alignment horizontal="right"/>
    </xf>
    <xf numFmtId="0" fontId="16" fillId="0" borderId="70" xfId="0" applyNumberFormat="1" applyFont="1" applyBorder="1" applyAlignment="1">
      <alignment horizontal="right"/>
    </xf>
    <xf numFmtId="37" fontId="5" fillId="0" borderId="7" xfId="0" applyNumberFormat="1" applyFont="1" applyFill="1" applyBorder="1" applyAlignment="1"/>
    <xf numFmtId="37" fontId="5" fillId="0" borderId="3" xfId="0" applyNumberFormat="1" applyFont="1" applyFill="1" applyBorder="1" applyAlignment="1"/>
    <xf numFmtId="37" fontId="5" fillId="0" borderId="4" xfId="0" applyNumberFormat="1" applyFont="1" applyFill="1" applyBorder="1" applyAlignment="1"/>
    <xf numFmtId="0" fontId="16" fillId="0" borderId="42" xfId="0" applyNumberFormat="1" applyFont="1" applyBorder="1" applyAlignment="1">
      <alignment horizontal="left" indent="3"/>
    </xf>
    <xf numFmtId="37" fontId="16" fillId="0" borderId="7" xfId="0" applyNumberFormat="1" applyFont="1" applyBorder="1" applyAlignment="1"/>
    <xf numFmtId="37" fontId="16" fillId="0" borderId="3" xfId="0" applyNumberFormat="1" applyFont="1" applyBorder="1" applyAlignment="1"/>
    <xf numFmtId="5" fontId="16" fillId="0" borderId="3" xfId="0" applyNumberFormat="1" applyFont="1" applyBorder="1" applyAlignment="1"/>
    <xf numFmtId="5" fontId="16" fillId="0" borderId="44" xfId="0" applyNumberFormat="1" applyFont="1" applyBorder="1" applyAlignment="1"/>
    <xf numFmtId="5" fontId="16" fillId="0" borderId="4" xfId="0" applyNumberFormat="1" applyFont="1" applyBorder="1" applyAlignment="1"/>
    <xf numFmtId="165" fontId="5" fillId="0" borderId="0" xfId="0" applyNumberFormat="1" applyFont="1" applyAlignment="1">
      <alignment horizontal="centerContinuous"/>
    </xf>
    <xf numFmtId="0" fontId="16" fillId="0" borderId="0" xfId="0" applyNumberFormat="1" applyFont="1" applyBorder="1" applyAlignment="1">
      <alignment horizontal="left" indent="5"/>
    </xf>
    <xf numFmtId="37" fontId="16" fillId="0" borderId="0" xfId="0" applyNumberFormat="1" applyFont="1" applyBorder="1" applyAlignment="1"/>
    <xf numFmtId="5" fontId="16" fillId="0" borderId="0" xfId="0" applyNumberFormat="1" applyFont="1" applyBorder="1" applyAlignment="1"/>
    <xf numFmtId="3" fontId="6" fillId="2" borderId="0" xfId="0" applyNumberFormat="1" applyFont="1" applyFill="1" applyAlignment="1"/>
    <xf numFmtId="3" fontId="6" fillId="2" borderId="0" xfId="0" applyNumberFormat="1" applyFont="1" applyFill="1" applyBorder="1" applyAlignment="1"/>
    <xf numFmtId="165" fontId="57" fillId="0" borderId="0" xfId="0" applyNumberFormat="1" applyFont="1" applyAlignment="1"/>
    <xf numFmtId="165" fontId="56" fillId="0" borderId="0" xfId="0" applyNumberFormat="1" applyFont="1" applyAlignment="1"/>
    <xf numFmtId="167" fontId="25" fillId="0" borderId="0" xfId="1" applyNumberFormat="1" applyFont="1" applyAlignment="1">
      <alignment horizontal="center" vertical="center"/>
    </xf>
    <xf numFmtId="0" fontId="8" fillId="0" borderId="0" xfId="6" applyNumberFormat="1" applyFont="1" applyFill="1" applyBorder="1" applyAlignment="1" applyProtection="1"/>
    <xf numFmtId="167" fontId="8" fillId="0" borderId="0" xfId="1" applyNumberFormat="1" applyFont="1" applyFill="1" applyBorder="1" applyAlignment="1" applyProtection="1"/>
    <xf numFmtId="0" fontId="70" fillId="0" borderId="0" xfId="6" applyFont="1" applyBorder="1" applyAlignment="1">
      <alignment vertical="center"/>
    </xf>
    <xf numFmtId="0" fontId="70" fillId="0" borderId="0" xfId="6" applyFont="1" applyAlignment="1">
      <alignment vertical="center"/>
    </xf>
    <xf numFmtId="0" fontId="72" fillId="0" borderId="42" xfId="6" applyFont="1" applyFill="1" applyBorder="1" applyAlignment="1">
      <alignment horizontal="left" vertical="center"/>
    </xf>
    <xf numFmtId="0" fontId="72" fillId="0" borderId="44" xfId="6" applyFont="1" applyFill="1" applyBorder="1" applyAlignment="1">
      <alignment horizontal="left" vertical="center"/>
    </xf>
    <xf numFmtId="0" fontId="72" fillId="0" borderId="72" xfId="6" applyFont="1" applyFill="1" applyBorder="1" applyAlignment="1">
      <alignment horizontal="left" vertical="center"/>
    </xf>
    <xf numFmtId="0" fontId="72" fillId="0" borderId="85" xfId="6" applyFont="1" applyFill="1" applyBorder="1" applyAlignment="1">
      <alignment horizontal="left" vertical="center"/>
    </xf>
    <xf numFmtId="0" fontId="72" fillId="0" borderId="13" xfId="6" applyFont="1" applyFill="1" applyBorder="1" applyAlignment="1">
      <alignment horizontal="left" vertical="center"/>
    </xf>
    <xf numFmtId="0" fontId="72" fillId="0" borderId="86" xfId="6" applyFont="1" applyFill="1" applyBorder="1" applyAlignment="1">
      <alignment horizontal="left" vertical="center"/>
    </xf>
    <xf numFmtId="166" fontId="72" fillId="0" borderId="13" xfId="6" applyNumberFormat="1" applyFont="1" applyFill="1" applyBorder="1" applyAlignment="1">
      <alignment horizontal="left" vertical="center"/>
    </xf>
    <xf numFmtId="0" fontId="73" fillId="0" borderId="86" xfId="6" applyFont="1" applyFill="1" applyBorder="1" applyAlignment="1">
      <alignment horizontal="left" vertical="center"/>
    </xf>
    <xf numFmtId="166" fontId="73" fillId="0" borderId="13" xfId="6" applyNumberFormat="1" applyFont="1" applyFill="1" applyBorder="1" applyAlignment="1">
      <alignment horizontal="left" vertical="center"/>
    </xf>
    <xf numFmtId="0" fontId="72" fillId="0" borderId="87" xfId="6" applyFont="1" applyFill="1" applyBorder="1" applyAlignment="1">
      <alignment horizontal="left" vertical="center"/>
    </xf>
    <xf numFmtId="0" fontId="72" fillId="0" borderId="88" xfId="6" applyFont="1" applyFill="1" applyBorder="1" applyAlignment="1">
      <alignment horizontal="left" vertical="center"/>
    </xf>
    <xf numFmtId="0" fontId="8" fillId="0" borderId="0" xfId="6" applyNumberFormat="1" applyFont="1" applyFill="1" applyBorder="1" applyAlignment="1" applyProtection="1">
      <alignment horizontal="left"/>
    </xf>
    <xf numFmtId="0" fontId="72" fillId="0" borderId="42" xfId="6" applyFont="1" applyFill="1" applyBorder="1" applyAlignment="1">
      <alignment vertical="center"/>
    </xf>
    <xf numFmtId="0" fontId="72" fillId="0" borderId="72" xfId="6" applyFont="1" applyFill="1" applyBorder="1" applyAlignment="1">
      <alignment vertical="center"/>
    </xf>
    <xf numFmtId="0" fontId="72" fillId="0" borderId="13" xfId="6" applyFont="1" applyFill="1" applyBorder="1" applyAlignment="1">
      <alignment vertical="center"/>
    </xf>
    <xf numFmtId="0" fontId="72" fillId="0" borderId="87" xfId="6" applyFont="1" applyFill="1" applyBorder="1" applyAlignment="1">
      <alignment vertical="center"/>
    </xf>
    <xf numFmtId="166" fontId="73" fillId="0" borderId="48" xfId="6" applyNumberFormat="1" applyFont="1" applyFill="1" applyBorder="1" applyAlignment="1">
      <alignment horizontal="left" vertical="center"/>
    </xf>
    <xf numFmtId="0" fontId="73" fillId="0" borderId="89" xfId="6" applyFont="1" applyFill="1" applyBorder="1" applyAlignment="1">
      <alignment horizontal="left" vertical="center"/>
    </xf>
    <xf numFmtId="0" fontId="73" fillId="0" borderId="42" xfId="6" applyFont="1" applyFill="1" applyBorder="1" applyAlignment="1">
      <alignment vertical="center"/>
    </xf>
    <xf numFmtId="0" fontId="74" fillId="0" borderId="44" xfId="6" applyNumberFormat="1" applyFont="1" applyFill="1" applyBorder="1" applyAlignment="1" applyProtection="1"/>
    <xf numFmtId="166" fontId="73" fillId="0" borderId="72" xfId="6" applyNumberFormat="1" applyFont="1" applyFill="1" applyBorder="1" applyAlignment="1">
      <alignment horizontal="left" vertical="center"/>
    </xf>
    <xf numFmtId="0" fontId="73" fillId="0" borderId="85" xfId="6" applyFont="1" applyFill="1" applyBorder="1" applyAlignment="1">
      <alignment horizontal="left" vertical="center"/>
    </xf>
    <xf numFmtId="166" fontId="73" fillId="0" borderId="87" xfId="6" applyNumberFormat="1" applyFont="1" applyFill="1" applyBorder="1" applyAlignment="1">
      <alignment horizontal="left" vertical="center"/>
    </xf>
    <xf numFmtId="0" fontId="73" fillId="0" borderId="88" xfId="6" applyFont="1" applyFill="1" applyBorder="1" applyAlignment="1">
      <alignment horizontal="left" vertical="center"/>
    </xf>
    <xf numFmtId="0" fontId="73" fillId="0" borderId="44" xfId="6" applyFont="1" applyFill="1" applyBorder="1" applyAlignment="1">
      <alignment horizontal="right" vertical="center"/>
    </xf>
    <xf numFmtId="0" fontId="73" fillId="0" borderId="15" xfId="6" applyFont="1" applyFill="1" applyBorder="1" applyAlignment="1">
      <alignment vertical="center"/>
    </xf>
    <xf numFmtId="0" fontId="73" fillId="0" borderId="74" xfId="6" applyFont="1" applyFill="1" applyBorder="1" applyAlignment="1">
      <alignment horizontal="left" vertical="center"/>
    </xf>
    <xf numFmtId="0" fontId="73" fillId="0" borderId="87" xfId="6" applyFont="1" applyFill="1" applyBorder="1" applyAlignment="1">
      <alignment vertical="center"/>
    </xf>
    <xf numFmtId="0" fontId="73" fillId="0" borderId="44" xfId="6" applyFont="1" applyFill="1" applyBorder="1" applyAlignment="1">
      <alignment horizontal="left" vertical="center"/>
    </xf>
    <xf numFmtId="0" fontId="72" fillId="0" borderId="7" xfId="6" applyFont="1" applyFill="1" applyBorder="1" applyAlignment="1">
      <alignment vertical="center"/>
    </xf>
    <xf numFmtId="0" fontId="72" fillId="0" borderId="3" xfId="6" applyFont="1" applyFill="1" applyBorder="1" applyAlignment="1">
      <alignment horizontal="left" vertical="center"/>
    </xf>
    <xf numFmtId="37" fontId="72" fillId="0" borderId="44" xfId="1" applyNumberFormat="1" applyFont="1" applyFill="1" applyBorder="1" applyAlignment="1">
      <alignment horizontal="right" vertical="center"/>
    </xf>
    <xf numFmtId="37" fontId="72" fillId="0" borderId="18" xfId="1" applyNumberFormat="1" applyFont="1" applyFill="1" applyBorder="1" applyAlignment="1">
      <alignment horizontal="right" vertical="center"/>
    </xf>
    <xf numFmtId="37" fontId="72" fillId="0" borderId="90" xfId="1" applyNumberFormat="1" applyFont="1" applyFill="1" applyBorder="1" applyAlignment="1">
      <alignment horizontal="right" vertical="center"/>
    </xf>
    <xf numFmtId="37" fontId="72" fillId="0" borderId="91" xfId="1" applyNumberFormat="1" applyFont="1" applyFill="1" applyBorder="1" applyAlignment="1">
      <alignment horizontal="right" vertical="center"/>
    </xf>
    <xf numFmtId="37" fontId="72" fillId="0" borderId="92" xfId="1" applyNumberFormat="1" applyFont="1" applyFill="1" applyBorder="1" applyAlignment="1">
      <alignment horizontal="right" vertical="center"/>
    </xf>
    <xf numFmtId="37" fontId="72" fillId="0" borderId="93" xfId="1" applyNumberFormat="1" applyFont="1" applyFill="1" applyBorder="1" applyAlignment="1">
      <alignment horizontal="right" vertical="center"/>
    </xf>
    <xf numFmtId="37" fontId="72" fillId="0" borderId="94" xfId="1" applyNumberFormat="1" applyFont="1" applyFill="1" applyBorder="1" applyAlignment="1">
      <alignment horizontal="right" vertical="center"/>
    </xf>
    <xf numFmtId="37" fontId="72" fillId="0" borderId="86" xfId="1" applyNumberFormat="1" applyFont="1" applyFill="1" applyBorder="1" applyAlignment="1">
      <alignment horizontal="right" vertical="center"/>
    </xf>
    <xf numFmtId="37" fontId="72" fillId="0" borderId="95" xfId="1" applyNumberFormat="1" applyFont="1" applyFill="1" applyBorder="1" applyAlignment="1">
      <alignment horizontal="right" vertical="center"/>
    </xf>
    <xf numFmtId="37" fontId="72" fillId="0" borderId="96" xfId="1" applyNumberFormat="1" applyFont="1" applyFill="1" applyBorder="1" applyAlignment="1">
      <alignment horizontal="right" vertical="center"/>
    </xf>
    <xf numFmtId="37" fontId="72" fillId="0" borderId="97" xfId="1" applyNumberFormat="1" applyFont="1" applyFill="1" applyBorder="1" applyAlignment="1">
      <alignment horizontal="right" vertical="center"/>
    </xf>
    <xf numFmtId="37" fontId="72" fillId="0" borderId="3" xfId="1" applyNumberFormat="1" applyFont="1" applyFill="1" applyBorder="1" applyAlignment="1">
      <alignment horizontal="right" vertical="center"/>
    </xf>
    <xf numFmtId="37" fontId="72" fillId="0" borderId="4" xfId="1" applyNumberFormat="1" applyFont="1" applyFill="1" applyBorder="1" applyAlignment="1">
      <alignment horizontal="right" vertical="center"/>
    </xf>
    <xf numFmtId="37" fontId="8" fillId="0" borderId="0" xfId="1" applyNumberFormat="1" applyFont="1" applyFill="1" applyBorder="1" applyAlignment="1" applyProtection="1"/>
    <xf numFmtId="37" fontId="74" fillId="0" borderId="44" xfId="1" applyNumberFormat="1" applyFont="1" applyFill="1" applyBorder="1" applyAlignment="1" applyProtection="1"/>
    <xf numFmtId="37" fontId="74" fillId="0" borderId="18" xfId="1" applyNumberFormat="1" applyFont="1" applyFill="1" applyBorder="1" applyAlignment="1" applyProtection="1"/>
    <xf numFmtId="37" fontId="73" fillId="0" borderId="90" xfId="1" applyNumberFormat="1" applyFont="1" applyFill="1" applyBorder="1" applyAlignment="1">
      <alignment horizontal="right" vertical="center"/>
    </xf>
    <xf numFmtId="37" fontId="73" fillId="0" borderId="91" xfId="1" applyNumberFormat="1" applyFont="1" applyFill="1" applyBorder="1" applyAlignment="1">
      <alignment horizontal="right" vertical="center"/>
    </xf>
    <xf numFmtId="37" fontId="73" fillId="0" borderId="92" xfId="1" applyNumberFormat="1" applyFont="1" applyFill="1" applyBorder="1" applyAlignment="1">
      <alignment horizontal="right" vertical="center"/>
    </xf>
    <xf numFmtId="37" fontId="73" fillId="0" borderId="93" xfId="1" applyNumberFormat="1" applyFont="1" applyFill="1" applyBorder="1" applyAlignment="1">
      <alignment horizontal="right" vertical="center"/>
    </xf>
    <xf numFmtId="37" fontId="73" fillId="0" borderId="94" xfId="1" applyNumberFormat="1" applyFont="1" applyFill="1" applyBorder="1" applyAlignment="1">
      <alignment horizontal="right" vertical="center"/>
    </xf>
    <xf numFmtId="37" fontId="73" fillId="0" borderId="95" xfId="1" applyNumberFormat="1" applyFont="1" applyFill="1" applyBorder="1" applyAlignment="1">
      <alignment horizontal="right" vertical="center"/>
    </xf>
    <xf numFmtId="37" fontId="73" fillId="0" borderId="96" xfId="1" applyNumberFormat="1" applyFont="1" applyFill="1" applyBorder="1" applyAlignment="1">
      <alignment horizontal="right" vertical="center"/>
    </xf>
    <xf numFmtId="37" fontId="73" fillId="0" borderId="97" xfId="1" applyNumberFormat="1" applyFont="1" applyFill="1" applyBorder="1" applyAlignment="1">
      <alignment horizontal="right" vertical="center"/>
    </xf>
    <xf numFmtId="37" fontId="73" fillId="0" borderId="77" xfId="1" applyNumberFormat="1" applyFont="1" applyFill="1" applyBorder="1" applyAlignment="1">
      <alignment horizontal="right" vertical="center"/>
    </xf>
    <xf numFmtId="37" fontId="73" fillId="0" borderId="98" xfId="1" applyNumberFormat="1" applyFont="1" applyFill="1" applyBorder="1" applyAlignment="1">
      <alignment horizontal="right" vertical="center"/>
    </xf>
    <xf numFmtId="37" fontId="73" fillId="0" borderId="44" xfId="1" applyNumberFormat="1" applyFont="1" applyFill="1" applyBorder="1" applyAlignment="1">
      <alignment horizontal="right" vertical="center"/>
    </xf>
    <xf numFmtId="37" fontId="73" fillId="0" borderId="18" xfId="1" applyNumberFormat="1" applyFont="1" applyFill="1" applyBorder="1" applyAlignment="1">
      <alignment horizontal="right" vertical="center"/>
    </xf>
    <xf numFmtId="0" fontId="66" fillId="0" borderId="8" xfId="0" applyNumberFormat="1" applyFont="1" applyBorder="1" applyAlignment="1"/>
    <xf numFmtId="0" fontId="66" fillId="0" borderId="0" xfId="0" applyNumberFormat="1" applyFont="1" applyBorder="1" applyAlignment="1"/>
    <xf numFmtId="0" fontId="66" fillId="0" borderId="46" xfId="0" applyNumberFormat="1" applyFont="1" applyBorder="1" applyAlignment="1"/>
    <xf numFmtId="0" fontId="66" fillId="0" borderId="0" xfId="0" applyNumberFormat="1" applyFont="1" applyAlignment="1"/>
    <xf numFmtId="0" fontId="53" fillId="0" borderId="0" xfId="8" applyFont="1"/>
    <xf numFmtId="0" fontId="16" fillId="0" borderId="0" xfId="8" applyFont="1"/>
    <xf numFmtId="0" fontId="8" fillId="0" borderId="0" xfId="8" applyFont="1"/>
    <xf numFmtId="0" fontId="8" fillId="0" borderId="0" xfId="8" applyFont="1" applyFill="1" applyAlignment="1">
      <alignment vertical="center"/>
    </xf>
    <xf numFmtId="0" fontId="22" fillId="0" borderId="0" xfId="8" applyFont="1" applyFill="1" applyBorder="1" applyAlignment="1">
      <alignment horizontal="centerContinuous"/>
    </xf>
    <xf numFmtId="0" fontId="8" fillId="0" borderId="8" xfId="8" applyFont="1" applyFill="1" applyBorder="1" applyAlignment="1">
      <alignment horizontal="center"/>
    </xf>
    <xf numFmtId="0" fontId="8" fillId="0" borderId="46" xfId="8" applyFont="1" applyFill="1" applyBorder="1" applyAlignment="1">
      <alignment horizontal="center"/>
    </xf>
    <xf numFmtId="0" fontId="8" fillId="0" borderId="0" xfId="8" applyFont="1" applyFill="1"/>
    <xf numFmtId="0" fontId="8" fillId="0" borderId="0" xfId="8" applyFont="1" applyFill="1" applyBorder="1" applyAlignment="1">
      <alignment horizontal="center"/>
    </xf>
    <xf numFmtId="0" fontId="8" fillId="0" borderId="7" xfId="8" applyFont="1" applyFill="1" applyBorder="1" applyAlignment="1">
      <alignment horizontal="center" wrapText="1"/>
    </xf>
    <xf numFmtId="0" fontId="8" fillId="0" borderId="4" xfId="8" applyFont="1" applyFill="1" applyBorder="1" applyAlignment="1">
      <alignment horizontal="center" wrapText="1"/>
    </xf>
    <xf numFmtId="0" fontId="76" fillId="0" borderId="0" xfId="8" applyFont="1" applyFill="1" applyBorder="1" applyAlignment="1">
      <alignment horizontal="center"/>
    </xf>
    <xf numFmtId="0" fontId="8" fillId="0" borderId="2" xfId="8" applyFont="1" applyBorder="1"/>
    <xf numFmtId="37" fontId="8" fillId="0" borderId="8" xfId="8" applyNumberFormat="1" applyFont="1" applyBorder="1"/>
    <xf numFmtId="37" fontId="8" fillId="0" borderId="46" xfId="8" applyNumberFormat="1" applyFont="1" applyBorder="1"/>
    <xf numFmtId="3" fontId="8" fillId="0" borderId="0" xfId="8" applyNumberFormat="1" applyFont="1"/>
    <xf numFmtId="37" fontId="8" fillId="0" borderId="0" xfId="8" applyNumberFormat="1" applyFont="1" applyBorder="1"/>
    <xf numFmtId="0" fontId="8" fillId="0" borderId="0" xfId="8" applyFont="1" applyBorder="1"/>
    <xf numFmtId="0" fontId="22" fillId="0" borderId="6" xfId="8" applyFont="1" applyBorder="1"/>
    <xf numFmtId="37" fontId="8" fillId="0" borderId="46" xfId="3" applyNumberFormat="1" applyFont="1" applyBorder="1"/>
    <xf numFmtId="168" fontId="22" fillId="0" borderId="0" xfId="3" applyNumberFormat="1" applyFont="1" applyBorder="1"/>
    <xf numFmtId="0" fontId="8" fillId="0" borderId="6" xfId="0" applyFont="1" applyBorder="1"/>
    <xf numFmtId="0" fontId="8" fillId="0" borderId="6" xfId="0" applyFont="1" applyBorder="1" applyAlignment="1">
      <alignment wrapText="1"/>
    </xf>
    <xf numFmtId="0" fontId="8" fillId="0" borderId="6" xfId="8" applyFont="1" applyBorder="1"/>
    <xf numFmtId="0" fontId="22" fillId="0" borderId="5" xfId="8" applyFont="1" applyBorder="1"/>
    <xf numFmtId="0" fontId="22" fillId="0" borderId="6" xfId="8" applyFont="1" applyBorder="1" applyAlignment="1">
      <alignment wrapText="1"/>
    </xf>
    <xf numFmtId="37" fontId="8" fillId="0" borderId="0" xfId="8" applyNumberFormat="1" applyFont="1"/>
    <xf numFmtId="37" fontId="8" fillId="0" borderId="8" xfId="8" applyNumberFormat="1" applyFont="1" applyBorder="1" applyAlignment="1"/>
    <xf numFmtId="37" fontId="8" fillId="0" borderId="46" xfId="8" applyNumberFormat="1" applyFont="1" applyBorder="1" applyAlignment="1"/>
    <xf numFmtId="37" fontId="8" fillId="0" borderId="4" xfId="8" applyNumberFormat="1" applyFont="1" applyBorder="1"/>
    <xf numFmtId="0" fontId="8" fillId="0" borderId="0" xfId="8" applyNumberFormat="1" applyFont="1"/>
    <xf numFmtId="37" fontId="8" fillId="0" borderId="99" xfId="8" applyNumberFormat="1" applyFont="1" applyBorder="1"/>
    <xf numFmtId="0" fontId="22" fillId="0" borderId="100" xfId="8" applyFont="1" applyBorder="1" applyAlignment="1">
      <alignment horizontal="left"/>
    </xf>
    <xf numFmtId="0" fontId="22" fillId="0" borderId="101" xfId="8" applyFont="1" applyBorder="1" applyAlignment="1">
      <alignment horizontal="left"/>
    </xf>
    <xf numFmtId="167" fontId="22" fillId="0" borderId="0" xfId="8" applyNumberFormat="1" applyFont="1" applyBorder="1" applyAlignment="1">
      <alignment horizontal="left"/>
    </xf>
    <xf numFmtId="168" fontId="22" fillId="0" borderId="0" xfId="3" applyNumberFormat="1" applyFont="1" applyBorder="1" applyAlignment="1">
      <alignment horizontal="left"/>
    </xf>
    <xf numFmtId="0" fontId="77" fillId="0" borderId="0" xfId="8" applyFont="1" applyAlignment="1">
      <alignment horizontal="left"/>
    </xf>
    <xf numFmtId="0" fontId="77" fillId="0" borderId="0" xfId="8" applyFont="1" applyBorder="1" applyAlignment="1">
      <alignment horizontal="left"/>
    </xf>
    <xf numFmtId="0" fontId="22" fillId="0" borderId="0" xfId="8" applyFont="1" applyBorder="1" applyAlignment="1">
      <alignment horizontal="left"/>
    </xf>
    <xf numFmtId="0" fontId="8" fillId="3" borderId="0" xfId="8" applyFont="1" applyFill="1" applyBorder="1" applyAlignment="1">
      <alignment horizontal="center"/>
    </xf>
    <xf numFmtId="0" fontId="22" fillId="3" borderId="0" xfId="8" applyFont="1" applyFill="1" applyBorder="1" applyAlignment="1">
      <alignment horizontal="left"/>
    </xf>
    <xf numFmtId="37" fontId="22" fillId="3" borderId="0" xfId="8" applyNumberFormat="1" applyFont="1" applyFill="1" applyBorder="1" applyAlignment="1">
      <alignment horizontal="left"/>
    </xf>
    <xf numFmtId="5" fontId="22" fillId="3" borderId="0" xfId="3" applyNumberFormat="1" applyFont="1" applyFill="1" applyBorder="1" applyAlignment="1">
      <alignment horizontal="left"/>
    </xf>
    <xf numFmtId="5" fontId="22" fillId="3" borderId="0" xfId="8" applyNumberFormat="1" applyFont="1" applyFill="1" applyBorder="1" applyAlignment="1">
      <alignment horizontal="left"/>
    </xf>
    <xf numFmtId="167" fontId="22" fillId="3" borderId="0" xfId="8" applyNumberFormat="1" applyFont="1" applyFill="1" applyBorder="1" applyAlignment="1">
      <alignment horizontal="left"/>
    </xf>
    <xf numFmtId="168" fontId="22" fillId="3" borderId="0" xfId="3" applyNumberFormat="1" applyFont="1" applyFill="1" applyBorder="1" applyAlignment="1">
      <alignment horizontal="left"/>
    </xf>
    <xf numFmtId="167" fontId="14" fillId="0" borderId="0" xfId="8" applyNumberFormat="1" applyFont="1" applyFill="1" applyAlignment="1">
      <alignment horizontal="centerContinuous"/>
    </xf>
    <xf numFmtId="167" fontId="15" fillId="0" borderId="0" xfId="8" applyNumberFormat="1" applyFont="1" applyFill="1"/>
    <xf numFmtId="0" fontId="15" fillId="0" borderId="0" xfId="8" applyFont="1" applyFill="1"/>
    <xf numFmtId="0" fontId="14" fillId="0" borderId="0" xfId="0" applyFont="1" applyFill="1" applyBorder="1" applyAlignment="1">
      <alignment wrapText="1"/>
    </xf>
    <xf numFmtId="0" fontId="21" fillId="6" borderId="0" xfId="8" applyFont="1" applyFill="1" applyAlignment="1">
      <alignment horizontal="centerContinuous"/>
    </xf>
    <xf numFmtId="0" fontId="14" fillId="6" borderId="0" xfId="8" applyFont="1" applyFill="1" applyAlignment="1">
      <alignment horizontal="centerContinuous"/>
    </xf>
    <xf numFmtId="167" fontId="14" fillId="6" borderId="0" xfId="8" applyNumberFormat="1" applyFont="1" applyFill="1" applyAlignment="1">
      <alignment horizontal="centerContinuous"/>
    </xf>
    <xf numFmtId="0" fontId="14" fillId="6" borderId="0" xfId="0" applyFont="1" applyFill="1" applyBorder="1" applyAlignment="1">
      <alignment vertical="top" wrapText="1"/>
    </xf>
    <xf numFmtId="0" fontId="14" fillId="6" borderId="0" xfId="0" applyFont="1" applyFill="1" applyBorder="1" applyAlignment="1"/>
    <xf numFmtId="0" fontId="15" fillId="6" borderId="0" xfId="8" applyFont="1" applyFill="1"/>
    <xf numFmtId="5" fontId="5" fillId="0" borderId="0" xfId="3" applyNumberFormat="1" applyFont="1" applyFill="1" applyBorder="1" applyAlignment="1">
      <alignment vertical="top"/>
    </xf>
    <xf numFmtId="0" fontId="5" fillId="0" borderId="0" xfId="5" applyFont="1" applyFill="1" applyBorder="1" applyAlignment="1">
      <alignment horizontal="center" vertical="top" wrapText="1"/>
    </xf>
    <xf numFmtId="7" fontId="5" fillId="0" borderId="0" xfId="3" applyNumberFormat="1" applyFont="1" applyFill="1" applyBorder="1" applyAlignment="1">
      <alignment vertical="top"/>
    </xf>
    <xf numFmtId="0" fontId="84" fillId="0" borderId="0" xfId="0" applyFont="1"/>
    <xf numFmtId="0" fontId="55" fillId="0" borderId="0" xfId="0" applyFont="1" applyBorder="1" applyAlignment="1"/>
    <xf numFmtId="0" fontId="80" fillId="0" borderId="0" xfId="0" applyFont="1"/>
    <xf numFmtId="0" fontId="81" fillId="0" borderId="0" xfId="0" applyFont="1"/>
    <xf numFmtId="0" fontId="82" fillId="0" borderId="0" xfId="0" applyFont="1" applyAlignment="1">
      <alignment horizontal="center"/>
    </xf>
    <xf numFmtId="0" fontId="81" fillId="0" borderId="0" xfId="0" applyFont="1" applyAlignment="1">
      <alignment horizontal="left"/>
    </xf>
    <xf numFmtId="0" fontId="81" fillId="0" borderId="104" xfId="0" applyFont="1" applyFill="1" applyBorder="1" applyAlignment="1">
      <alignment horizontal="center" vertical="center" wrapText="1"/>
    </xf>
    <xf numFmtId="0" fontId="81" fillId="7" borderId="104" xfId="0" applyFont="1" applyFill="1" applyBorder="1" applyAlignment="1">
      <alignment horizontal="left" wrapText="1"/>
    </xf>
    <xf numFmtId="0" fontId="27" fillId="0" borderId="5" xfId="0" applyFont="1" applyBorder="1" applyAlignment="1">
      <alignment horizontal="center" vertical="top" wrapText="1"/>
    </xf>
    <xf numFmtId="0" fontId="81" fillId="7" borderId="5" xfId="0" applyFont="1" applyFill="1" applyBorder="1" applyAlignment="1">
      <alignment horizontal="center" vertical="center" wrapText="1"/>
    </xf>
    <xf numFmtId="0" fontId="82" fillId="0" borderId="6" xfId="0" applyFont="1" applyBorder="1" applyAlignment="1">
      <alignment horizontal="left" indent="1"/>
    </xf>
    <xf numFmtId="0" fontId="27" fillId="0" borderId="8" xfId="0" applyFont="1" applyBorder="1"/>
    <xf numFmtId="0" fontId="27" fillId="0" borderId="6" xfId="0" applyFont="1" applyBorder="1"/>
    <xf numFmtId="0" fontId="27" fillId="7" borderId="0" xfId="0" applyFont="1" applyFill="1" applyBorder="1"/>
    <xf numFmtId="0" fontId="27" fillId="0" borderId="46" xfId="0" applyFont="1" applyBorder="1"/>
    <xf numFmtId="0" fontId="27" fillId="7" borderId="6" xfId="0" applyFont="1" applyFill="1" applyBorder="1"/>
    <xf numFmtId="0" fontId="81" fillId="0" borderId="0" xfId="0" applyFont="1" applyFill="1" applyBorder="1" applyAlignment="1">
      <alignment horizontal="center" wrapText="1"/>
    </xf>
    <xf numFmtId="0" fontId="27" fillId="0" borderId="6" xfId="0" applyFont="1" applyBorder="1" applyAlignment="1">
      <alignment horizontal="left" indent="3"/>
    </xf>
    <xf numFmtId="170" fontId="27" fillId="0" borderId="8" xfId="0" applyNumberFormat="1" applyFont="1" applyBorder="1"/>
    <xf numFmtId="170" fontId="27" fillId="0" borderId="6" xfId="0" applyNumberFormat="1" applyFont="1" applyBorder="1"/>
    <xf numFmtId="170" fontId="27" fillId="7" borderId="0" xfId="0" applyNumberFormat="1" applyFont="1" applyFill="1" applyBorder="1"/>
    <xf numFmtId="170" fontId="27" fillId="0" borderId="46" xfId="0" applyNumberFormat="1" applyFont="1" applyBorder="1"/>
    <xf numFmtId="170" fontId="27" fillId="7" borderId="6" xfId="0" applyNumberFormat="1" applyFont="1" applyFill="1" applyBorder="1"/>
    <xf numFmtId="0" fontId="27" fillId="0" borderId="6" xfId="0" applyFont="1" applyFill="1" applyBorder="1" applyAlignment="1">
      <alignment horizontal="left" indent="3"/>
    </xf>
    <xf numFmtId="0" fontId="27" fillId="0" borderId="5" xfId="0" applyFont="1" applyFill="1" applyBorder="1" applyAlignment="1">
      <alignment horizontal="left" indent="3"/>
    </xf>
    <xf numFmtId="170" fontId="27" fillId="0" borderId="5" xfId="0" applyNumberFormat="1" applyFont="1" applyBorder="1"/>
    <xf numFmtId="170" fontId="27" fillId="7" borderId="3" xfId="0" applyNumberFormat="1" applyFont="1" applyFill="1" applyBorder="1"/>
    <xf numFmtId="170" fontId="27" fillId="0" borderId="4" xfId="0" applyNumberFormat="1" applyFont="1" applyBorder="1"/>
    <xf numFmtId="170" fontId="27" fillId="7" borderId="5" xfId="0" applyNumberFormat="1" applyFont="1" applyFill="1" applyBorder="1"/>
    <xf numFmtId="0" fontId="81" fillId="0" borderId="6" xfId="0" applyFont="1" applyBorder="1" applyAlignment="1">
      <alignment horizontal="left" indent="4"/>
    </xf>
    <xf numFmtId="170" fontId="27" fillId="0" borderId="105" xfId="0" applyNumberFormat="1" applyFont="1" applyBorder="1"/>
    <xf numFmtId="0" fontId="27" fillId="0" borderId="6" xfId="0" applyFont="1" applyBorder="1" applyAlignment="1">
      <alignment horizontal="left" indent="2"/>
    </xf>
    <xf numFmtId="0" fontId="27" fillId="0" borderId="5" xfId="0" applyFont="1" applyBorder="1" applyAlignment="1">
      <alignment horizontal="left" indent="2"/>
    </xf>
    <xf numFmtId="0" fontId="27" fillId="0" borderId="6" xfId="0" applyFont="1" applyBorder="1" applyAlignment="1">
      <alignment horizontal="left" wrapText="1" indent="3"/>
    </xf>
    <xf numFmtId="0" fontId="27" fillId="0" borderId="5" xfId="0" applyFont="1" applyBorder="1"/>
    <xf numFmtId="170" fontId="27" fillId="0" borderId="7" xfId="0" applyNumberFormat="1" applyFont="1" applyBorder="1"/>
    <xf numFmtId="0" fontId="81" fillId="0" borderId="106" xfId="0" applyFont="1" applyBorder="1" applyAlignment="1">
      <alignment horizontal="right"/>
    </xf>
    <xf numFmtId="170" fontId="27" fillId="0" borderId="66" xfId="0" applyNumberFormat="1" applyFont="1" applyBorder="1"/>
    <xf numFmtId="170" fontId="27" fillId="0" borderId="106" xfId="0" applyNumberFormat="1" applyFont="1" applyBorder="1"/>
    <xf numFmtId="170" fontId="27" fillId="7" borderId="99" xfId="0" applyNumberFormat="1" applyFont="1" applyFill="1" applyBorder="1"/>
    <xf numFmtId="170" fontId="27" fillId="7" borderId="106" xfId="0" applyNumberFormat="1" applyFont="1" applyFill="1" applyBorder="1"/>
    <xf numFmtId="0" fontId="81" fillId="0" borderId="107" xfId="0" applyFont="1" applyBorder="1" applyAlignment="1">
      <alignment horizontal="right"/>
    </xf>
    <xf numFmtId="41" fontId="27" fillId="0" borderId="107" xfId="0" applyNumberFormat="1" applyFont="1" applyBorder="1"/>
    <xf numFmtId="0" fontId="27" fillId="0" borderId="107" xfId="0" applyFont="1" applyFill="1" applyBorder="1"/>
    <xf numFmtId="41" fontId="27" fillId="0" borderId="107" xfId="0" applyNumberFormat="1" applyFont="1" applyFill="1" applyBorder="1"/>
    <xf numFmtId="0" fontId="81" fillId="0" borderId="0" xfId="0" applyFont="1" applyBorder="1" applyAlignment="1">
      <alignment horizontal="right"/>
    </xf>
    <xf numFmtId="0" fontId="27" fillId="0" borderId="0" xfId="0" applyFont="1" applyBorder="1"/>
    <xf numFmtId="0" fontId="81" fillId="0" borderId="108" xfId="0" applyFont="1" applyBorder="1" applyAlignment="1">
      <alignment horizontal="center" vertical="center"/>
    </xf>
    <xf numFmtId="0" fontId="81" fillId="0" borderId="108" xfId="0" applyFont="1" applyBorder="1" applyAlignment="1">
      <alignment horizontal="center" vertical="center" wrapText="1"/>
    </xf>
    <xf numFmtId="0" fontId="27" fillId="0" borderId="109" xfId="0" applyFont="1" applyBorder="1"/>
    <xf numFmtId="0" fontId="27" fillId="7" borderId="108" xfId="0" applyFont="1" applyFill="1" applyBorder="1" applyAlignment="1">
      <alignment horizontal="center" vertical="center" wrapText="1"/>
    </xf>
    <xf numFmtId="0" fontId="27" fillId="7" borderId="108" xfId="0" applyFont="1" applyFill="1" applyBorder="1" applyAlignment="1">
      <alignment horizontal="center" wrapText="1"/>
    </xf>
    <xf numFmtId="0" fontId="27" fillId="0" borderId="109" xfId="0" applyFont="1" applyBorder="1" applyAlignment="1">
      <alignment horizontal="center" wrapText="1"/>
    </xf>
    <xf numFmtId="0" fontId="82" fillId="0" borderId="104" xfId="0" applyFont="1" applyFill="1" applyBorder="1" applyAlignment="1">
      <alignment horizontal="left" indent="1"/>
    </xf>
    <xf numFmtId="170" fontId="27" fillId="0" borderId="104" xfId="0" applyNumberFormat="1" applyFont="1" applyBorder="1"/>
    <xf numFmtId="170" fontId="27" fillId="7" borderId="104" xfId="0" applyNumberFormat="1" applyFont="1" applyFill="1" applyBorder="1"/>
    <xf numFmtId="0" fontId="27" fillId="0" borderId="6" xfId="0" applyFont="1" applyFill="1" applyBorder="1" applyAlignment="1">
      <alignment horizontal="left" wrapText="1" indent="2"/>
    </xf>
    <xf numFmtId="170" fontId="27" fillId="0" borderId="0" xfId="0" applyNumberFormat="1" applyFont="1" applyBorder="1"/>
    <xf numFmtId="0" fontId="27" fillId="0" borderId="6" xfId="0" applyFont="1" applyFill="1" applyBorder="1" applyAlignment="1">
      <alignment horizontal="left" indent="2"/>
    </xf>
    <xf numFmtId="0" fontId="27" fillId="0" borderId="105" xfId="0" applyFont="1" applyFill="1" applyBorder="1" applyAlignment="1">
      <alignment horizontal="right" vertical="center"/>
    </xf>
    <xf numFmtId="170" fontId="27" fillId="7" borderId="105" xfId="0" applyNumberFormat="1" applyFont="1" applyFill="1" applyBorder="1"/>
    <xf numFmtId="0" fontId="27" fillId="0" borderId="0" xfId="0" applyFont="1" applyBorder="1" applyAlignment="1">
      <alignment horizontal="left"/>
    </xf>
    <xf numFmtId="0" fontId="27" fillId="0" borderId="0" xfId="0" applyFont="1" applyFill="1" applyBorder="1" applyAlignment="1">
      <alignment horizontal="left"/>
    </xf>
    <xf numFmtId="0" fontId="81" fillId="0" borderId="0" xfId="0" applyFont="1" applyFill="1" applyBorder="1" applyAlignment="1">
      <alignment horizontal="center" vertical="center" wrapText="1"/>
    </xf>
    <xf numFmtId="0" fontId="27" fillId="0" borderId="0" xfId="0" applyFont="1" applyFill="1" applyBorder="1" applyAlignment="1">
      <alignment vertical="center"/>
    </xf>
    <xf numFmtId="0" fontId="55" fillId="0" borderId="0" xfId="0" applyFont="1"/>
    <xf numFmtId="0" fontId="82" fillId="4" borderId="0" xfId="0" applyFont="1" applyFill="1" applyBorder="1" applyAlignment="1">
      <alignment horizontal="center" wrapText="1"/>
    </xf>
    <xf numFmtId="0" fontId="82" fillId="4" borderId="0" xfId="0" applyFont="1" applyFill="1" applyBorder="1" applyAlignment="1">
      <alignment horizontal="center"/>
    </xf>
    <xf numFmtId="0" fontId="82" fillId="0" borderId="0" xfId="0" applyFont="1" applyFill="1" applyBorder="1" applyAlignment="1">
      <alignment horizontal="center"/>
    </xf>
    <xf numFmtId="0" fontId="27" fillId="4" borderId="0" xfId="0" applyFont="1" applyFill="1" applyBorder="1" applyAlignment="1">
      <alignment horizontal="left"/>
    </xf>
    <xf numFmtId="0" fontId="83" fillId="4" borderId="0" xfId="0" applyFont="1" applyFill="1" applyBorder="1"/>
    <xf numFmtId="0" fontId="27" fillId="4" borderId="0" xfId="0" applyFont="1" applyFill="1" applyBorder="1"/>
    <xf numFmtId="0" fontId="72" fillId="0" borderId="48" xfId="6" applyFont="1" applyFill="1" applyBorder="1" applyAlignment="1">
      <alignment horizontal="left" vertical="center"/>
    </xf>
    <xf numFmtId="0" fontId="72" fillId="0" borderId="89" xfId="6" applyFont="1" applyFill="1" applyBorder="1" applyAlignment="1">
      <alignment horizontal="left" vertical="center"/>
    </xf>
    <xf numFmtId="0" fontId="72" fillId="0" borderId="48" xfId="6" applyFont="1" applyFill="1" applyBorder="1" applyAlignment="1">
      <alignment vertical="center"/>
    </xf>
    <xf numFmtId="0" fontId="9" fillId="0" borderId="0" xfId="0" applyNumberFormat="1" applyFont="1" applyAlignment="1"/>
    <xf numFmtId="0" fontId="11" fillId="0" borderId="0" xfId="0" applyNumberFormat="1" applyFont="1" applyAlignment="1"/>
    <xf numFmtId="0" fontId="8" fillId="0" borderId="0" xfId="0" applyNumberFormat="1" applyFont="1" applyAlignment="1"/>
    <xf numFmtId="0" fontId="25" fillId="2" borderId="29" xfId="0" applyNumberFormat="1" applyFont="1" applyFill="1" applyBorder="1" applyAlignment="1">
      <alignment wrapText="1"/>
    </xf>
    <xf numFmtId="0" fontId="25" fillId="2" borderId="27" xfId="0" applyNumberFormat="1" applyFont="1" applyFill="1" applyBorder="1" applyAlignment="1">
      <alignment wrapText="1"/>
    </xf>
    <xf numFmtId="0" fontId="25" fillId="2" borderId="0" xfId="0" applyNumberFormat="1" applyFont="1" applyFill="1" applyAlignment="1"/>
    <xf numFmtId="0" fontId="23" fillId="0" borderId="0" xfId="0" applyFont="1" applyFill="1" applyAlignment="1">
      <alignment horizontal="center"/>
    </xf>
    <xf numFmtId="0" fontId="25" fillId="2" borderId="31" xfId="0" applyNumberFormat="1" applyFont="1" applyFill="1" applyBorder="1" applyAlignment="1">
      <alignment wrapText="1"/>
    </xf>
    <xf numFmtId="0" fontId="25" fillId="2" borderId="30" xfId="0" applyNumberFormat="1" applyFont="1" applyFill="1" applyBorder="1" applyAlignment="1">
      <alignment wrapText="1"/>
    </xf>
    <xf numFmtId="0" fontId="21" fillId="4" borderId="0" xfId="0" applyFont="1" applyFill="1" applyBorder="1" applyAlignment="1">
      <alignment horizontal="center" vertical="top"/>
    </xf>
    <xf numFmtId="0" fontId="0" fillId="0" borderId="0" xfId="0" applyBorder="1" applyAlignment="1">
      <alignment vertical="top" wrapText="1"/>
    </xf>
    <xf numFmtId="0" fontId="0" fillId="0" borderId="0" xfId="0" applyBorder="1" applyAlignment="1">
      <alignment horizontal="center"/>
    </xf>
    <xf numFmtId="0" fontId="35" fillId="0" borderId="0" xfId="0" applyFont="1" applyBorder="1" applyAlignment="1">
      <alignment vertical="top" wrapText="1"/>
    </xf>
    <xf numFmtId="0" fontId="28" fillId="0" borderId="0" xfId="0" applyFont="1" applyBorder="1" applyAlignment="1">
      <alignment vertical="top" wrapText="1"/>
    </xf>
    <xf numFmtId="0" fontId="35" fillId="0" borderId="0" xfId="0" applyFont="1" applyBorder="1" applyAlignment="1">
      <alignment horizontal="center" vertical="top"/>
    </xf>
    <xf numFmtId="0" fontId="0" fillId="0" borderId="0" xfId="0" applyBorder="1" applyAlignment="1">
      <alignment horizontal="center" vertical="top"/>
    </xf>
    <xf numFmtId="0" fontId="0" fillId="0" borderId="0" xfId="0" applyAlignment="1"/>
    <xf numFmtId="3" fontId="3" fillId="0" borderId="0" xfId="0" applyNumberFormat="1" applyFont="1" applyAlignment="1"/>
    <xf numFmtId="37" fontId="3" fillId="0" borderId="9" xfId="0" applyNumberFormat="1" applyFont="1" applyBorder="1" applyAlignment="1">
      <alignment horizontal="right"/>
    </xf>
    <xf numFmtId="37" fontId="3" fillId="0" borderId="11" xfId="0" applyNumberFormat="1" applyFont="1" applyBorder="1" applyAlignment="1"/>
    <xf numFmtId="37" fontId="3" fillId="0" borderId="116" xfId="0" applyNumberFormat="1" applyFont="1" applyBorder="1" applyAlignment="1">
      <alignment horizontal="right"/>
    </xf>
    <xf numFmtId="37" fontId="3" fillId="0" borderId="116" xfId="0" applyNumberFormat="1" applyFont="1" applyBorder="1" applyAlignment="1"/>
    <xf numFmtId="37" fontId="3" fillId="0" borderId="54" xfId="0" applyNumberFormat="1" applyFont="1" applyBorder="1" applyAlignment="1">
      <alignment horizontal="right"/>
    </xf>
    <xf numFmtId="37" fontId="3" fillId="0" borderId="54" xfId="0" applyNumberFormat="1" applyFont="1" applyBorder="1" applyAlignment="1"/>
    <xf numFmtId="1" fontId="3" fillId="0" borderId="54" xfId="0" applyNumberFormat="1" applyFont="1" applyBorder="1" applyAlignment="1">
      <alignment horizontal="right"/>
    </xf>
    <xf numFmtId="3" fontId="3" fillId="0" borderId="49" xfId="0" applyNumberFormat="1" applyFont="1" applyBorder="1" applyAlignment="1"/>
    <xf numFmtId="37" fontId="3" fillId="0" borderId="9" xfId="0" applyNumberFormat="1" applyFont="1" applyBorder="1" applyAlignment="1"/>
    <xf numFmtId="37" fontId="3" fillId="0" borderId="14" xfId="0" applyNumberFormat="1" applyFont="1" applyBorder="1" applyAlignment="1"/>
    <xf numFmtId="37" fontId="3" fillId="0" borderId="10" xfId="0" applyNumberFormat="1" applyFont="1" applyBorder="1" applyAlignment="1"/>
    <xf numFmtId="37" fontId="3" fillId="0" borderId="5" xfId="0" applyNumberFormat="1" applyFont="1" applyBorder="1" applyAlignment="1"/>
    <xf numFmtId="0" fontId="3" fillId="0" borderId="68" xfId="0" applyNumberFormat="1" applyFont="1" applyBorder="1" applyAlignment="1">
      <alignment horizontal="right"/>
    </xf>
    <xf numFmtId="0" fontId="3" fillId="0" borderId="69" xfId="0" applyNumberFormat="1" applyFont="1" applyBorder="1" applyAlignment="1">
      <alignment horizontal="center"/>
    </xf>
    <xf numFmtId="0" fontId="3" fillId="0" borderId="69" xfId="0" applyNumberFormat="1" applyFont="1" applyBorder="1" applyAlignment="1">
      <alignment horizontal="right"/>
    </xf>
    <xf numFmtId="0" fontId="3" fillId="0" borderId="68" xfId="0" applyNumberFormat="1" applyFont="1" applyBorder="1" applyAlignment="1">
      <alignment horizontal="center"/>
    </xf>
    <xf numFmtId="0" fontId="3" fillId="0" borderId="70" xfId="0" applyNumberFormat="1" applyFont="1" applyBorder="1" applyAlignment="1">
      <alignment horizontal="right"/>
    </xf>
    <xf numFmtId="0" fontId="3" fillId="0" borderId="15" xfId="0" applyNumberFormat="1" applyFont="1" applyBorder="1" applyAlignment="1"/>
    <xf numFmtId="37" fontId="3" fillId="0" borderId="15" xfId="0" applyNumberFormat="1" applyFont="1" applyBorder="1" applyAlignment="1">
      <alignment horizontal="center"/>
    </xf>
    <xf numFmtId="37" fontId="3" fillId="0" borderId="12" xfId="0" applyNumberFormat="1" applyFont="1" applyBorder="1" applyAlignment="1">
      <alignment horizontal="center"/>
    </xf>
    <xf numFmtId="37" fontId="3" fillId="0" borderId="12" xfId="0" applyNumberFormat="1" applyFont="1" applyBorder="1" applyAlignment="1"/>
    <xf numFmtId="3" fontId="3" fillId="0" borderId="11" xfId="0" applyNumberFormat="1" applyFont="1" applyBorder="1" applyAlignment="1"/>
    <xf numFmtId="164" fontId="3" fillId="0" borderId="12" xfId="0" applyNumberFormat="1" applyFont="1" applyBorder="1" applyAlignment="1"/>
    <xf numFmtId="3" fontId="3" fillId="0" borderId="12" xfId="0" applyNumberFormat="1" applyFont="1" applyBorder="1" applyAlignment="1"/>
    <xf numFmtId="0" fontId="3" fillId="0" borderId="7" xfId="0" applyNumberFormat="1" applyFont="1" applyBorder="1" applyAlignment="1"/>
    <xf numFmtId="0" fontId="3" fillId="0" borderId="117" xfId="0" applyNumberFormat="1" applyFont="1" applyBorder="1" applyAlignment="1"/>
    <xf numFmtId="37" fontId="3" fillId="0" borderId="8" xfId="0" applyNumberFormat="1" applyFont="1" applyBorder="1" applyAlignment="1">
      <alignment horizontal="center"/>
    </xf>
    <xf numFmtId="37" fontId="3" fillId="0" borderId="0" xfId="0" applyNumberFormat="1" applyFont="1" applyAlignment="1">
      <alignment horizontal="center"/>
    </xf>
    <xf numFmtId="37" fontId="3" fillId="0" borderId="8" xfId="0" applyNumberFormat="1" applyFont="1" applyBorder="1" applyAlignment="1"/>
    <xf numFmtId="37" fontId="3" fillId="0" borderId="0" xfId="0" applyNumberFormat="1" applyFont="1" applyAlignment="1"/>
    <xf numFmtId="37" fontId="3" fillId="0" borderId="0" xfId="0" applyNumberFormat="1" applyFont="1" applyBorder="1" applyAlignment="1"/>
    <xf numFmtId="37" fontId="3" fillId="0" borderId="46" xfId="0" applyNumberFormat="1" applyFont="1" applyBorder="1" applyAlignment="1"/>
    <xf numFmtId="37" fontId="3" fillId="0" borderId="7" xfId="0" applyNumberFormat="1" applyFont="1" applyBorder="1" applyAlignment="1">
      <alignment horizontal="center"/>
    </xf>
    <xf numFmtId="37" fontId="3" fillId="0" borderId="3" xfId="0" applyNumberFormat="1" applyFont="1" applyBorder="1" applyAlignment="1">
      <alignment horizontal="center"/>
    </xf>
    <xf numFmtId="3" fontId="3" fillId="0" borderId="3" xfId="0" applyNumberFormat="1" applyFont="1" applyBorder="1" applyAlignment="1"/>
    <xf numFmtId="37" fontId="3" fillId="0" borderId="7" xfId="0" applyNumberFormat="1" applyFont="1" applyBorder="1" applyAlignment="1"/>
    <xf numFmtId="37" fontId="3" fillId="0" borderId="3" xfId="0" applyNumberFormat="1" applyFont="1" applyBorder="1" applyAlignment="1"/>
    <xf numFmtId="37" fontId="3" fillId="0" borderId="4" xfId="0" applyNumberFormat="1" applyFont="1" applyBorder="1" applyAlignment="1"/>
    <xf numFmtId="37" fontId="3" fillId="0" borderId="15" xfId="0" applyNumberFormat="1" applyFont="1" applyBorder="1" applyAlignment="1"/>
    <xf numFmtId="0" fontId="3" fillId="0" borderId="87" xfId="0" applyNumberFormat="1" applyFont="1" applyBorder="1" applyAlignment="1"/>
    <xf numFmtId="0" fontId="3" fillId="0" borderId="12" xfId="0" applyNumberFormat="1" applyFont="1" applyBorder="1" applyAlignment="1">
      <alignment horizontal="fill"/>
    </xf>
    <xf numFmtId="37" fontId="3" fillId="0" borderId="118" xfId="0" applyNumberFormat="1" applyFont="1" applyBorder="1" applyAlignment="1">
      <alignment horizontal="center"/>
    </xf>
    <xf numFmtId="0" fontId="3" fillId="0" borderId="3" xfId="0" applyNumberFormat="1" applyFont="1" applyBorder="1" applyAlignment="1">
      <alignment horizontal="fill"/>
    </xf>
    <xf numFmtId="0" fontId="3" fillId="0" borderId="3" xfId="0" applyNumberFormat="1" applyFont="1" applyBorder="1" applyAlignment="1"/>
    <xf numFmtId="3" fontId="3" fillId="0" borderId="0" xfId="0" applyNumberFormat="1" applyFont="1" applyAlignment="1">
      <alignment horizontal="fill"/>
    </xf>
    <xf numFmtId="3" fontId="14" fillId="0" borderId="0" xfId="0" applyNumberFormat="1" applyFont="1" applyAlignment="1"/>
    <xf numFmtId="165" fontId="14" fillId="0" borderId="0" xfId="0" applyNumberFormat="1" applyFont="1" applyAlignment="1"/>
    <xf numFmtId="3" fontId="27" fillId="0" borderId="0" xfId="0" applyNumberFormat="1" applyFont="1" applyAlignment="1"/>
    <xf numFmtId="3" fontId="14" fillId="6" borderId="0" xfId="0" applyNumberFormat="1" applyFont="1" applyFill="1" applyAlignment="1"/>
    <xf numFmtId="37" fontId="14" fillId="6" borderId="0" xfId="0" applyNumberFormat="1" applyFont="1" applyFill="1" applyAlignment="1"/>
    <xf numFmtId="3" fontId="14" fillId="4" borderId="0" xfId="0" applyNumberFormat="1" applyFont="1" applyFill="1" applyAlignment="1"/>
    <xf numFmtId="165" fontId="14" fillId="0" borderId="0" xfId="0" applyNumberFormat="1" applyFont="1" applyFill="1" applyAlignment="1"/>
    <xf numFmtId="3" fontId="43" fillId="0" borderId="0" xfId="0" applyNumberFormat="1" applyFont="1" applyAlignment="1"/>
    <xf numFmtId="165" fontId="43" fillId="0" borderId="0" xfId="0" applyNumberFormat="1" applyFont="1" applyAlignment="1"/>
    <xf numFmtId="165" fontId="43" fillId="0" borderId="0" xfId="0" applyNumberFormat="1" applyFont="1" applyFill="1" applyAlignment="1"/>
    <xf numFmtId="165" fontId="85" fillId="0" borderId="0" xfId="0" applyNumberFormat="1" applyFont="1" applyFill="1" applyAlignment="1"/>
    <xf numFmtId="165" fontId="3" fillId="0" borderId="0" xfId="0" applyNumberFormat="1" applyFont="1" applyFill="1" applyAlignment="1"/>
    <xf numFmtId="0" fontId="55" fillId="0" borderId="0" xfId="7" applyFont="1"/>
    <xf numFmtId="0" fontId="15" fillId="0" borderId="0" xfId="7" applyFont="1"/>
    <xf numFmtId="37" fontId="3" fillId="0" borderId="8" xfId="0" applyNumberFormat="1" applyFont="1" applyBorder="1"/>
    <xf numFmtId="37" fontId="3" fillId="0" borderId="12" xfId="0" applyNumberFormat="1" applyFont="1" applyBorder="1"/>
    <xf numFmtId="37" fontId="3" fillId="0" borderId="11" xfId="0" applyNumberFormat="1" applyFont="1" applyBorder="1"/>
    <xf numFmtId="37" fontId="3" fillId="0" borderId="13" xfId="0" applyNumberFormat="1" applyFont="1" applyBorder="1"/>
    <xf numFmtId="37" fontId="3" fillId="0" borderId="7" xfId="0" applyNumberFormat="1" applyFont="1" applyBorder="1"/>
    <xf numFmtId="37" fontId="3" fillId="0" borderId="3" xfId="0" applyNumberFormat="1" applyFont="1" applyBorder="1"/>
    <xf numFmtId="37" fontId="3" fillId="0" borderId="4" xfId="0" applyNumberFormat="1" applyFont="1" applyBorder="1"/>
    <xf numFmtId="37" fontId="3" fillId="0" borderId="10" xfId="0" applyNumberFormat="1" applyFont="1" applyBorder="1"/>
    <xf numFmtId="0" fontId="15" fillId="0" borderId="14" xfId="7" applyFont="1" applyBorder="1"/>
    <xf numFmtId="0" fontId="15" fillId="0" borderId="10" xfId="7" applyFont="1" applyBorder="1"/>
    <xf numFmtId="0" fontId="15" fillId="0" borderId="0" xfId="7" applyFont="1" applyBorder="1"/>
    <xf numFmtId="0" fontId="15" fillId="3" borderId="0" xfId="7" applyFont="1" applyFill="1"/>
    <xf numFmtId="37" fontId="15" fillId="3" borderId="0" xfId="7" applyNumberFormat="1" applyFont="1" applyFill="1"/>
    <xf numFmtId="164" fontId="15" fillId="3" borderId="0" xfId="7" applyNumberFormat="1" applyFont="1" applyFill="1"/>
    <xf numFmtId="0" fontId="27" fillId="0" borderId="0" xfId="7" applyFont="1"/>
    <xf numFmtId="0" fontId="15" fillId="0" borderId="0" xfId="8" applyFont="1"/>
    <xf numFmtId="37" fontId="8" fillId="0" borderId="117" xfId="8" applyNumberFormat="1" applyFont="1" applyBorder="1"/>
    <xf numFmtId="37" fontId="8" fillId="0" borderId="7" xfId="2" applyNumberFormat="1" applyFont="1" applyBorder="1"/>
    <xf numFmtId="37" fontId="8" fillId="0" borderId="4" xfId="2" applyNumberFormat="1" applyFont="1" applyBorder="1"/>
    <xf numFmtId="37" fontId="8" fillId="0" borderId="3" xfId="2" applyNumberFormat="1" applyFont="1" applyBorder="1"/>
    <xf numFmtId="167" fontId="8" fillId="0" borderId="0" xfId="2" applyNumberFormat="1" applyFont="1" applyBorder="1"/>
    <xf numFmtId="37" fontId="22" fillId="0" borderId="7" xfId="2" applyNumberFormat="1" applyFont="1" applyBorder="1"/>
    <xf numFmtId="37" fontId="22" fillId="0" borderId="4" xfId="2" applyNumberFormat="1" applyFont="1" applyBorder="1"/>
    <xf numFmtId="167" fontId="22" fillId="0" borderId="0" xfId="2" applyNumberFormat="1" applyFont="1" applyBorder="1"/>
    <xf numFmtId="37" fontId="8" fillId="0" borderId="8" xfId="2" applyNumberFormat="1" applyFont="1" applyBorder="1"/>
    <xf numFmtId="37" fontId="8" fillId="0" borderId="6" xfId="2" applyNumberFormat="1" applyFont="1" applyBorder="1"/>
    <xf numFmtId="37" fontId="22" fillId="0" borderId="8" xfId="2" applyNumberFormat="1" applyFont="1" applyBorder="1"/>
    <xf numFmtId="37" fontId="22" fillId="0" borderId="6" xfId="2" applyNumberFormat="1" applyFont="1" applyBorder="1"/>
    <xf numFmtId="37" fontId="22" fillId="0" borderId="42" xfId="2" applyNumberFormat="1" applyFont="1" applyBorder="1"/>
    <xf numFmtId="37" fontId="22" fillId="0" borderId="3" xfId="2" applyNumberFormat="1" applyFont="1" applyBorder="1"/>
    <xf numFmtId="0" fontId="55" fillId="0" borderId="0" xfId="0" applyFont="1" applyAlignment="1"/>
    <xf numFmtId="44" fontId="28" fillId="0" borderId="0" xfId="3" applyFont="1" applyBorder="1" applyAlignment="1">
      <alignment vertical="top" wrapText="1"/>
    </xf>
    <xf numFmtId="0" fontId="16" fillId="0" borderId="105" xfId="0" applyNumberFormat="1" applyFont="1" applyBorder="1" applyAlignment="1">
      <alignment horizontal="center"/>
    </xf>
    <xf numFmtId="0" fontId="16" fillId="0" borderId="69" xfId="0" applyNumberFormat="1" applyFont="1" applyBorder="1" applyAlignment="1">
      <alignment horizontal="center"/>
    </xf>
    <xf numFmtId="0" fontId="3" fillId="0" borderId="13" xfId="0" applyNumberFormat="1" applyFont="1" applyBorder="1" applyAlignment="1">
      <alignment horizontal="left"/>
    </xf>
    <xf numFmtId="0" fontId="3" fillId="0" borderId="48" xfId="0" applyNumberFormat="1" applyFont="1" applyBorder="1" applyAlignment="1">
      <alignment horizontal="left"/>
    </xf>
    <xf numFmtId="37" fontId="3" fillId="0" borderId="7" xfId="0" applyNumberFormat="1" applyFont="1" applyFill="1" applyBorder="1" applyAlignment="1"/>
    <xf numFmtId="37" fontId="3" fillId="0" borderId="3" xfId="0" applyNumberFormat="1" applyFont="1" applyFill="1" applyBorder="1" applyAlignment="1"/>
    <xf numFmtId="37" fontId="3" fillId="0" borderId="5" xfId="0" applyNumberFormat="1" applyFont="1" applyFill="1" applyBorder="1" applyAlignment="1"/>
    <xf numFmtId="37" fontId="3" fillId="0" borderId="4" xfId="0" applyNumberFormat="1" applyFont="1" applyFill="1" applyBorder="1" applyAlignment="1"/>
    <xf numFmtId="5" fontId="16" fillId="0" borderId="5" xfId="0" applyNumberFormat="1" applyFont="1" applyBorder="1" applyAlignment="1"/>
    <xf numFmtId="37" fontId="16" fillId="0" borderId="42" xfId="0" applyNumberFormat="1" applyFont="1" applyBorder="1" applyAlignment="1"/>
    <xf numFmtId="37" fontId="16" fillId="0" borderId="44" xfId="0" applyNumberFormat="1" applyFont="1" applyBorder="1" applyAlignment="1"/>
    <xf numFmtId="165" fontId="3" fillId="0" borderId="0" xfId="0" applyNumberFormat="1" applyFont="1" applyBorder="1" applyAlignment="1"/>
    <xf numFmtId="37" fontId="3" fillId="0" borderId="42" xfId="0" applyNumberFormat="1" applyFont="1" applyBorder="1" applyAlignment="1"/>
    <xf numFmtId="37" fontId="3" fillId="0" borderId="44" xfId="0" applyNumberFormat="1" applyFont="1" applyBorder="1" applyAlignment="1"/>
    <xf numFmtId="37" fontId="3" fillId="0" borderId="45" xfId="0" applyNumberFormat="1" applyFont="1" applyBorder="1" applyAlignment="1"/>
    <xf numFmtId="37" fontId="3" fillId="0" borderId="18" xfId="0" applyNumberFormat="1" applyFont="1" applyBorder="1" applyAlignment="1"/>
    <xf numFmtId="0" fontId="3" fillId="0" borderId="72" xfId="0" applyNumberFormat="1" applyFont="1" applyBorder="1" applyAlignment="1"/>
    <xf numFmtId="0" fontId="3" fillId="0" borderId="13" xfId="0" applyNumberFormat="1" applyFont="1" applyBorder="1" applyAlignment="1">
      <alignment horizontal="left" indent="3"/>
    </xf>
    <xf numFmtId="0" fontId="3" fillId="0" borderId="48" xfId="0" applyNumberFormat="1" applyFont="1" applyBorder="1" applyAlignment="1">
      <alignment horizontal="left" indent="3"/>
    </xf>
    <xf numFmtId="5" fontId="3" fillId="0" borderId="3" xfId="0" applyNumberFormat="1" applyFont="1" applyBorder="1" applyAlignment="1"/>
    <xf numFmtId="5" fontId="3" fillId="0" borderId="5" xfId="0" applyNumberFormat="1" applyFont="1" applyBorder="1" applyAlignment="1"/>
    <xf numFmtId="5" fontId="3" fillId="0" borderId="4" xfId="0" applyNumberFormat="1" applyFont="1" applyBorder="1" applyAlignment="1"/>
    <xf numFmtId="165" fontId="21" fillId="4" borderId="0" xfId="0" applyNumberFormat="1" applyFont="1" applyFill="1" applyAlignment="1">
      <alignment horizontal="center" wrapText="1"/>
    </xf>
    <xf numFmtId="0" fontId="14" fillId="4" borderId="0" xfId="0" applyFont="1" applyFill="1" applyBorder="1" applyAlignment="1">
      <alignment wrapText="1"/>
    </xf>
    <xf numFmtId="0" fontId="14" fillId="4" borderId="0" xfId="0" applyFont="1" applyFill="1" applyBorder="1" applyAlignment="1"/>
    <xf numFmtId="165" fontId="48" fillId="0" borderId="0" xfId="0" applyNumberFormat="1" applyFont="1" applyAlignment="1"/>
    <xf numFmtId="0" fontId="3" fillId="0" borderId="71" xfId="0" applyNumberFormat="1" applyFont="1" applyBorder="1" applyAlignment="1">
      <alignment horizontal="left" wrapText="1"/>
    </xf>
    <xf numFmtId="165" fontId="26" fillId="0" borderId="0" xfId="0" applyNumberFormat="1" applyFont="1" applyAlignment="1"/>
    <xf numFmtId="165" fontId="55" fillId="0" borderId="0" xfId="0" applyNumberFormat="1" applyFont="1" applyBorder="1"/>
    <xf numFmtId="165" fontId="14" fillId="0" borderId="0" xfId="0" applyNumberFormat="1" applyFont="1"/>
    <xf numFmtId="165" fontId="3" fillId="0" borderId="0" xfId="0" applyNumberFormat="1" applyFont="1"/>
    <xf numFmtId="165" fontId="3" fillId="0" borderId="0" xfId="0" applyNumberFormat="1" applyFont="1" applyAlignment="1">
      <alignment horizontal="right"/>
    </xf>
    <xf numFmtId="165" fontId="3" fillId="0" borderId="0" xfId="0" applyNumberFormat="1" applyFont="1" applyBorder="1"/>
    <xf numFmtId="165" fontId="3" fillId="0" borderId="0" xfId="0" applyNumberFormat="1" applyFont="1" applyFill="1"/>
    <xf numFmtId="165" fontId="3" fillId="4" borderId="0" xfId="0" applyNumberFormat="1" applyFont="1" applyFill="1"/>
    <xf numFmtId="5" fontId="24" fillId="2" borderId="119" xfId="0" applyNumberFormat="1" applyFont="1" applyFill="1" applyBorder="1" applyAlignment="1"/>
    <xf numFmtId="4" fontId="3" fillId="0" borderId="15" xfId="0" applyNumberFormat="1" applyFont="1" applyBorder="1" applyAlignment="1"/>
    <xf numFmtId="0" fontId="24" fillId="2" borderId="0" xfId="0" applyNumberFormat="1" applyFont="1" applyFill="1" applyBorder="1" applyAlignment="1">
      <alignment horizontal="left"/>
    </xf>
    <xf numFmtId="171" fontId="3" fillId="0" borderId="0" xfId="0" applyNumberFormat="1" applyFont="1" applyBorder="1"/>
    <xf numFmtId="0" fontId="3" fillId="0" borderId="12" xfId="0" applyNumberFormat="1" applyFont="1" applyBorder="1" applyAlignment="1"/>
    <xf numFmtId="0" fontId="3" fillId="0" borderId="59" xfId="0" applyNumberFormat="1" applyFont="1" applyBorder="1" applyAlignment="1"/>
    <xf numFmtId="0" fontId="0" fillId="0" borderId="0" xfId="0"/>
    <xf numFmtId="0" fontId="3" fillId="0" borderId="42" xfId="0" applyNumberFormat="1" applyFont="1" applyBorder="1" applyAlignment="1"/>
    <xf numFmtId="3" fontId="17" fillId="0" borderId="0" xfId="0" applyNumberFormat="1" applyFont="1" applyAlignment="1"/>
    <xf numFmtId="0" fontId="0" fillId="0" borderId="0" xfId="0" applyFill="1" applyBorder="1" applyAlignment="1">
      <alignment vertical="top" wrapText="1"/>
    </xf>
    <xf numFmtId="0" fontId="23" fillId="4" borderId="0" xfId="0" applyFont="1" applyFill="1" applyBorder="1" applyAlignment="1">
      <alignment vertical="top" wrapText="1"/>
    </xf>
    <xf numFmtId="0" fontId="25" fillId="2" borderId="148" xfId="0" applyNumberFormat="1" applyFont="1" applyFill="1" applyBorder="1" applyAlignment="1">
      <alignment wrapText="1"/>
    </xf>
    <xf numFmtId="0" fontId="25" fillId="2" borderId="149" xfId="0" applyNumberFormat="1" applyFont="1" applyFill="1" applyBorder="1" applyAlignment="1">
      <alignment wrapText="1"/>
    </xf>
    <xf numFmtId="0" fontId="25" fillId="2" borderId="150" xfId="0" applyNumberFormat="1" applyFont="1" applyFill="1" applyBorder="1" applyAlignment="1">
      <alignment wrapText="1"/>
    </xf>
    <xf numFmtId="0" fontId="25" fillId="2" borderId="29" xfId="0" applyNumberFormat="1" applyFont="1" applyFill="1" applyBorder="1" applyAlignment="1">
      <alignment horizontal="center" wrapText="1"/>
    </xf>
    <xf numFmtId="0" fontId="25" fillId="2" borderId="31" xfId="0" applyNumberFormat="1" applyFont="1" applyFill="1" applyBorder="1" applyAlignment="1">
      <alignment horizontal="center" wrapText="1"/>
    </xf>
    <xf numFmtId="0" fontId="25" fillId="2" borderId="30" xfId="0" applyNumberFormat="1" applyFont="1" applyFill="1" applyBorder="1" applyAlignment="1">
      <alignment horizontal="center" wrapText="1"/>
    </xf>
    <xf numFmtId="0" fontId="25" fillId="2" borderId="0" xfId="0" applyNumberFormat="1" applyFont="1" applyFill="1" applyAlignment="1">
      <alignment horizontal="center"/>
    </xf>
    <xf numFmtId="0" fontId="25" fillId="2" borderId="27" xfId="0" applyNumberFormat="1" applyFont="1" applyFill="1" applyBorder="1" applyAlignment="1">
      <alignment horizontal="center"/>
    </xf>
    <xf numFmtId="0" fontId="25" fillId="2" borderId="0" xfId="0" applyNumberFormat="1" applyFont="1" applyFill="1" applyAlignment="1">
      <alignment horizontal="center" wrapText="1"/>
    </xf>
    <xf numFmtId="0" fontId="25" fillId="2" borderId="115" xfId="0" applyNumberFormat="1" applyFont="1" applyFill="1" applyBorder="1" applyAlignment="1">
      <alignment horizontal="center" wrapText="1"/>
    </xf>
    <xf numFmtId="0" fontId="25" fillId="2" borderId="36" xfId="0" applyNumberFormat="1" applyFont="1" applyFill="1" applyBorder="1" applyAlignment="1">
      <alignment horizontal="center"/>
    </xf>
    <xf numFmtId="3" fontId="6" fillId="2" borderId="115" xfId="0" applyNumberFormat="1" applyFont="1" applyFill="1" applyBorder="1" applyAlignment="1">
      <alignment horizontal="center"/>
    </xf>
    <xf numFmtId="3" fontId="6" fillId="2" borderId="0" xfId="0" applyNumberFormat="1" applyFont="1" applyFill="1" applyAlignment="1">
      <alignment horizontal="center"/>
    </xf>
    <xf numFmtId="0" fontId="39" fillId="4" borderId="0" xfId="0" applyFont="1" applyFill="1" applyBorder="1" applyAlignment="1">
      <alignment horizontal="center"/>
    </xf>
    <xf numFmtId="0" fontId="25" fillId="2" borderId="32" xfId="0" applyNumberFormat="1" applyFont="1" applyFill="1" applyBorder="1" applyAlignment="1">
      <alignment horizontal="center" wrapText="1"/>
    </xf>
    <xf numFmtId="0" fontId="25" fillId="2" borderId="28" xfId="0" applyNumberFormat="1" applyFont="1" applyFill="1" applyBorder="1" applyAlignment="1">
      <alignment horizontal="center" wrapText="1"/>
    </xf>
    <xf numFmtId="0" fontId="25" fillId="2" borderId="115" xfId="0" applyNumberFormat="1" applyFont="1" applyFill="1" applyBorder="1" applyAlignment="1">
      <alignment horizontal="center"/>
    </xf>
    <xf numFmtId="0" fontId="0" fillId="0" borderId="0" xfId="0" applyBorder="1"/>
    <xf numFmtId="5" fontId="24" fillId="2" borderId="12" xfId="0" applyNumberFormat="1" applyFont="1" applyFill="1" applyBorder="1" applyAlignment="1"/>
    <xf numFmtId="5" fontId="24" fillId="2" borderId="11" xfId="0" applyNumberFormat="1" applyFont="1" applyFill="1" applyBorder="1" applyAlignment="1"/>
    <xf numFmtId="0" fontId="24" fillId="2" borderId="13" xfId="0" applyNumberFormat="1" applyFont="1" applyFill="1" applyBorder="1" applyAlignment="1">
      <alignment horizontal="left" indent="1"/>
    </xf>
    <xf numFmtId="37" fontId="88" fillId="2" borderId="15" xfId="0" applyNumberFormat="1" applyFont="1" applyFill="1" applyBorder="1" applyAlignment="1"/>
    <xf numFmtId="37" fontId="88" fillId="2" borderId="12" xfId="0" applyNumberFormat="1" applyFont="1" applyFill="1" applyBorder="1" applyAlignment="1"/>
    <xf numFmtId="0" fontId="24" fillId="2" borderId="48" xfId="0" applyNumberFormat="1" applyFont="1" applyFill="1" applyBorder="1" applyAlignment="1">
      <alignment horizontal="left" indent="1"/>
    </xf>
    <xf numFmtId="37" fontId="24" fillId="2" borderId="8" xfId="0" applyNumberFormat="1" applyFont="1" applyFill="1" applyBorder="1" applyAlignment="1"/>
    <xf numFmtId="37" fontId="24" fillId="2" borderId="42" xfId="0" applyNumberFormat="1" applyFont="1" applyFill="1" applyBorder="1" applyAlignment="1"/>
    <xf numFmtId="37" fontId="24" fillId="2" borderId="44" xfId="0" applyNumberFormat="1" applyFont="1" applyFill="1" applyBorder="1" applyAlignment="1"/>
    <xf numFmtId="37" fontId="24" fillId="2" borderId="18" xfId="0" applyNumberFormat="1" applyFont="1" applyFill="1" applyBorder="1" applyAlignment="1"/>
    <xf numFmtId="37" fontId="24" fillId="2" borderId="11" xfId="0" applyNumberFormat="1" applyFont="1" applyFill="1" applyBorder="1" applyAlignment="1"/>
    <xf numFmtId="0" fontId="24" fillId="2" borderId="13" xfId="0" applyNumberFormat="1" applyFont="1" applyFill="1" applyBorder="1" applyAlignment="1">
      <alignment horizontal="left" indent="2"/>
    </xf>
    <xf numFmtId="0" fontId="24" fillId="0" borderId="13" xfId="0" applyNumberFormat="1" applyFont="1" applyFill="1" applyBorder="1" applyAlignment="1">
      <alignment horizontal="left" indent="2"/>
    </xf>
    <xf numFmtId="37" fontId="24" fillId="0" borderId="15" xfId="0" applyNumberFormat="1" applyFont="1" applyFill="1" applyBorder="1" applyAlignment="1"/>
    <xf numFmtId="37" fontId="24" fillId="0" borderId="12" xfId="0" applyNumberFormat="1" applyFont="1" applyFill="1" applyBorder="1" applyAlignment="1"/>
    <xf numFmtId="37" fontId="24" fillId="0" borderId="11" xfId="0" applyNumberFormat="1" applyFont="1" applyFill="1" applyBorder="1" applyAlignment="1"/>
    <xf numFmtId="0" fontId="25" fillId="0" borderId="87" xfId="0" applyNumberFormat="1" applyFont="1" applyFill="1" applyBorder="1" applyAlignment="1">
      <alignment horizontal="left" indent="2"/>
    </xf>
    <xf numFmtId="37" fontId="25" fillId="0" borderId="87" xfId="0" applyNumberFormat="1" applyFont="1" applyFill="1" applyBorder="1" applyAlignment="1"/>
    <xf numFmtId="37" fontId="25" fillId="0" borderId="110" xfId="0" applyNumberFormat="1" applyFont="1" applyFill="1" applyBorder="1" applyAlignment="1"/>
    <xf numFmtId="37" fontId="25" fillId="0" borderId="111" xfId="0" applyNumberFormat="1" applyFont="1" applyFill="1" applyBorder="1" applyAlignment="1"/>
    <xf numFmtId="0" fontId="25" fillId="0" borderId="112" xfId="0" applyNumberFormat="1" applyFont="1" applyFill="1" applyBorder="1" applyAlignment="1">
      <alignment horizontal="left" indent="2"/>
    </xf>
    <xf numFmtId="37" fontId="25" fillId="0" borderId="71" xfId="0" applyNumberFormat="1" applyFont="1" applyFill="1" applyBorder="1" applyAlignment="1"/>
    <xf numFmtId="37" fontId="25" fillId="0" borderId="113" xfId="0" applyNumberFormat="1" applyFont="1" applyFill="1" applyBorder="1" applyAlignment="1"/>
    <xf numFmtId="37" fontId="25" fillId="0" borderId="114" xfId="0" applyNumberFormat="1" applyFont="1" applyFill="1" applyBorder="1" applyAlignment="1"/>
    <xf numFmtId="0" fontId="24" fillId="2" borderId="15" xfId="0" applyNumberFormat="1" applyFont="1" applyFill="1" applyBorder="1" applyAlignment="1">
      <alignment horizontal="left" indent="1"/>
    </xf>
    <xf numFmtId="37" fontId="24" fillId="2" borderId="15" xfId="0" applyNumberFormat="1" applyFont="1" applyFill="1" applyBorder="1" applyAlignment="1">
      <alignment horizontal="right"/>
    </xf>
    <xf numFmtId="37" fontId="24" fillId="2" borderId="48" xfId="0" applyNumberFormat="1" applyFont="1" applyFill="1" applyBorder="1" applyAlignment="1"/>
    <xf numFmtId="37" fontId="24" fillId="0" borderId="48" xfId="0" applyNumberFormat="1" applyFont="1" applyFill="1" applyBorder="1" applyAlignment="1"/>
    <xf numFmtId="5" fontId="24" fillId="2" borderId="120" xfId="0" applyNumberFormat="1" applyFont="1" applyFill="1" applyBorder="1" applyAlignment="1"/>
    <xf numFmtId="0" fontId="14" fillId="0" borderId="31" xfId="0" applyFont="1" applyBorder="1" applyAlignment="1"/>
    <xf numFmtId="0" fontId="14" fillId="0" borderId="30" xfId="0" applyFont="1" applyBorder="1" applyAlignment="1"/>
    <xf numFmtId="0" fontId="14" fillId="0" borderId="115" xfId="0" applyFont="1" applyBorder="1" applyAlignment="1"/>
    <xf numFmtId="0" fontId="14" fillId="0" borderId="36" xfId="0" applyFont="1" applyBorder="1" applyAlignment="1"/>
    <xf numFmtId="0" fontId="24" fillId="2" borderId="58" xfId="0" applyNumberFormat="1" applyFont="1" applyFill="1" applyBorder="1" applyAlignment="1"/>
    <xf numFmtId="37" fontId="24" fillId="2" borderId="1" xfId="0" applyNumberFormat="1" applyFont="1" applyFill="1" applyBorder="1" applyAlignment="1"/>
    <xf numFmtId="37" fontId="24" fillId="2" borderId="17" xfId="0" applyNumberFormat="1" applyFont="1" applyFill="1" applyBorder="1" applyAlignment="1"/>
    <xf numFmtId="0" fontId="24" fillId="2" borderId="59" xfId="0" applyNumberFormat="1" applyFont="1" applyFill="1" applyBorder="1" applyAlignment="1">
      <alignment horizontal="left"/>
    </xf>
    <xf numFmtId="0" fontId="24" fillId="2" borderId="60" xfId="0" applyNumberFormat="1" applyFont="1" applyFill="1" applyBorder="1" applyAlignment="1">
      <alignment horizontal="left"/>
    </xf>
    <xf numFmtId="0" fontId="3" fillId="0" borderId="60" xfId="0" applyNumberFormat="1" applyFont="1" applyFill="1" applyBorder="1" applyAlignment="1"/>
    <xf numFmtId="0" fontId="24" fillId="2" borderId="61" xfId="0" applyNumberFormat="1" applyFont="1" applyFill="1" applyBorder="1" applyAlignment="1">
      <alignment horizontal="left"/>
    </xf>
    <xf numFmtId="37" fontId="24" fillId="2" borderId="51" xfId="0" applyNumberFormat="1" applyFont="1" applyFill="1" applyBorder="1" applyAlignment="1"/>
    <xf numFmtId="37" fontId="24" fillId="2" borderId="52" xfId="0" applyNumberFormat="1" applyFont="1" applyFill="1" applyBorder="1" applyAlignment="1"/>
    <xf numFmtId="0" fontId="25" fillId="2" borderId="43" xfId="0" applyNumberFormat="1" applyFont="1" applyFill="1" applyBorder="1" applyAlignment="1">
      <alignment horizontal="left" indent="5"/>
    </xf>
    <xf numFmtId="37" fontId="25" fillId="2" borderId="53" xfId="0" applyNumberFormat="1" applyFont="1" applyFill="1" applyBorder="1" applyAlignment="1"/>
    <xf numFmtId="37" fontId="25" fillId="2" borderId="55" xfId="0" applyNumberFormat="1" applyFont="1" applyFill="1" applyBorder="1" applyAlignment="1"/>
    <xf numFmtId="0" fontId="24" fillId="2" borderId="81" xfId="0" applyNumberFormat="1" applyFont="1" applyFill="1" applyBorder="1" applyAlignment="1">
      <alignment horizontal="left"/>
    </xf>
    <xf numFmtId="37" fontId="3" fillId="0" borderId="73" xfId="0" applyNumberFormat="1" applyFont="1" applyBorder="1"/>
    <xf numFmtId="37" fontId="3" fillId="0" borderId="76" xfId="0" applyNumberFormat="1" applyFont="1" applyBorder="1"/>
    <xf numFmtId="37" fontId="3" fillId="0" borderId="74" xfId="0" applyNumberFormat="1" applyFont="1" applyBorder="1"/>
    <xf numFmtId="0" fontId="24" fillId="2" borderId="82" xfId="0" applyNumberFormat="1" applyFont="1" applyFill="1" applyBorder="1" applyAlignment="1">
      <alignment horizontal="left"/>
    </xf>
    <xf numFmtId="37" fontId="3" fillId="0" borderId="77" xfId="0" applyNumberFormat="1" applyFont="1" applyBorder="1"/>
    <xf numFmtId="0" fontId="24" fillId="2" borderId="83" xfId="0" applyNumberFormat="1" applyFont="1" applyFill="1" applyBorder="1" applyAlignment="1">
      <alignment horizontal="left"/>
    </xf>
    <xf numFmtId="37" fontId="3" fillId="0" borderId="75" xfId="0" applyNumberFormat="1" applyFont="1" applyBorder="1"/>
    <xf numFmtId="37" fontId="3" fillId="0" borderId="78" xfId="0" applyNumberFormat="1" applyFont="1" applyBorder="1"/>
    <xf numFmtId="37" fontId="24" fillId="2" borderId="75" xfId="0" applyNumberFormat="1" applyFont="1" applyFill="1" applyBorder="1" applyAlignment="1"/>
    <xf numFmtId="0" fontId="25" fillId="2" borderId="84" xfId="0" applyNumberFormat="1" applyFont="1" applyFill="1" applyBorder="1" applyAlignment="1">
      <alignment horizontal="left" indent="5"/>
    </xf>
    <xf numFmtId="37" fontId="16" fillId="0" borderId="80" xfId="0" applyNumberFormat="1" applyFont="1" applyBorder="1"/>
    <xf numFmtId="37" fontId="16" fillId="0" borderId="79" xfId="0" applyNumberFormat="1" applyFont="1" applyBorder="1"/>
    <xf numFmtId="37" fontId="16" fillId="0" borderId="18" xfId="0" applyNumberFormat="1" applyFont="1" applyBorder="1"/>
    <xf numFmtId="0" fontId="9" fillId="0" borderId="0" xfId="0" applyFont="1"/>
    <xf numFmtId="0" fontId="3" fillId="0" borderId="0" xfId="0" applyFont="1"/>
    <xf numFmtId="0" fontId="57" fillId="0" borderId="0" xfId="0" applyFont="1"/>
    <xf numFmtId="3" fontId="54" fillId="2" borderId="0" xfId="0" applyNumberFormat="1" applyFont="1" applyFill="1" applyBorder="1" applyAlignment="1">
      <alignment horizontal="center"/>
    </xf>
    <xf numFmtId="3" fontId="54" fillId="2" borderId="46" xfId="0" applyNumberFormat="1" applyFont="1" applyFill="1" applyBorder="1" applyAlignment="1">
      <alignment horizontal="center"/>
    </xf>
    <xf numFmtId="0" fontId="24" fillId="2" borderId="151" xfId="0" applyNumberFormat="1" applyFont="1" applyFill="1" applyBorder="1" applyAlignment="1">
      <alignment horizontal="left"/>
    </xf>
    <xf numFmtId="37" fontId="24" fillId="2" borderId="152" xfId="0" applyNumberFormat="1" applyFont="1" applyFill="1" applyBorder="1" applyAlignment="1"/>
    <xf numFmtId="37" fontId="24" fillId="2" borderId="153" xfId="0" applyNumberFormat="1" applyFont="1" applyFill="1" applyBorder="1" applyAlignment="1"/>
    <xf numFmtId="37" fontId="24" fillId="2" borderId="154" xfId="0" applyNumberFormat="1" applyFont="1" applyFill="1" applyBorder="1" applyAlignment="1"/>
    <xf numFmtId="37" fontId="24" fillId="2" borderId="155" xfId="0" applyNumberFormat="1" applyFont="1" applyFill="1" applyBorder="1" applyAlignment="1"/>
    <xf numFmtId="37" fontId="24" fillId="2" borderId="156" xfId="0" applyNumberFormat="1" applyFont="1" applyFill="1" applyBorder="1" applyAlignment="1"/>
    <xf numFmtId="37" fontId="24" fillId="2" borderId="157" xfId="0" applyNumberFormat="1" applyFont="1" applyFill="1" applyBorder="1" applyAlignment="1"/>
    <xf numFmtId="0" fontId="24" fillId="2" borderId="158" xfId="0" applyNumberFormat="1" applyFont="1" applyFill="1" applyBorder="1" applyAlignment="1">
      <alignment horizontal="left"/>
    </xf>
    <xf numFmtId="37" fontId="24" fillId="2" borderId="159" xfId="0" applyNumberFormat="1" applyFont="1" applyFill="1" applyBorder="1" applyAlignment="1"/>
    <xf numFmtId="0" fontId="24" fillId="2" borderId="160" xfId="0" applyNumberFormat="1" applyFont="1" applyFill="1" applyBorder="1" applyAlignment="1">
      <alignment horizontal="left"/>
    </xf>
    <xf numFmtId="0" fontId="24" fillId="2" borderId="161" xfId="0" applyNumberFormat="1" applyFont="1" applyFill="1" applyBorder="1" applyAlignment="1">
      <alignment horizontal="left"/>
    </xf>
    <xf numFmtId="0" fontId="24" fillId="2" borderId="162" xfId="0" applyNumberFormat="1" applyFont="1" applyFill="1" applyBorder="1" applyAlignment="1">
      <alignment horizontal="left"/>
    </xf>
    <xf numFmtId="0" fontId="24" fillId="2" borderId="163" xfId="0" applyNumberFormat="1" applyFont="1" applyFill="1" applyBorder="1" applyAlignment="1">
      <alignment horizontal="left"/>
    </xf>
    <xf numFmtId="0" fontId="3" fillId="0" borderId="164" xfId="0" applyNumberFormat="1" applyFont="1" applyBorder="1"/>
    <xf numFmtId="0" fontId="24" fillId="2" borderId="165" xfId="0" applyNumberFormat="1" applyFont="1" applyFill="1" applyBorder="1" applyAlignment="1">
      <alignment horizontal="left"/>
    </xf>
    <xf numFmtId="0" fontId="25" fillId="2" borderId="166" xfId="0" applyNumberFormat="1" applyFont="1" applyFill="1" applyBorder="1" applyAlignment="1">
      <alignment horizontal="left"/>
    </xf>
    <xf numFmtId="170" fontId="25" fillId="2" borderId="64" xfId="0" applyNumberFormat="1" applyFont="1" applyFill="1" applyBorder="1" applyAlignment="1"/>
    <xf numFmtId="5" fontId="25" fillId="2" borderId="167" xfId="0" applyNumberFormat="1" applyFont="1" applyFill="1" applyBorder="1" applyAlignment="1"/>
    <xf numFmtId="170" fontId="25" fillId="2" borderId="65" xfId="0" applyNumberFormat="1" applyFont="1" applyFill="1" applyBorder="1" applyAlignment="1"/>
    <xf numFmtId="5" fontId="25" fillId="2" borderId="65" xfId="0" applyNumberFormat="1" applyFont="1" applyFill="1" applyBorder="1" applyAlignment="1"/>
    <xf numFmtId="37" fontId="25" fillId="2" borderId="65" xfId="0" applyNumberFormat="1" applyFont="1" applyFill="1" applyBorder="1" applyAlignment="1"/>
    <xf numFmtId="37" fontId="25" fillId="2" borderId="64" xfId="0" applyNumberFormat="1" applyFont="1" applyFill="1" applyBorder="1" applyAlignment="1"/>
    <xf numFmtId="5" fontId="25" fillId="2" borderId="168" xfId="0" applyNumberFormat="1" applyFont="1" applyFill="1" applyBorder="1" applyAlignment="1"/>
    <xf numFmtId="0" fontId="25" fillId="2" borderId="66" xfId="0" applyNumberFormat="1" applyFont="1" applyFill="1" applyBorder="1" applyAlignment="1">
      <alignment horizontal="center"/>
    </xf>
    <xf numFmtId="37" fontId="24" fillId="2" borderId="21" xfId="0" applyNumberFormat="1" applyFont="1" applyFill="1" applyBorder="1" applyAlignment="1">
      <alignment horizontal="left"/>
    </xf>
    <xf numFmtId="0" fontId="25" fillId="2" borderId="0" xfId="0" applyNumberFormat="1" applyFont="1" applyFill="1" applyAlignment="1">
      <alignment horizontal="left"/>
    </xf>
    <xf numFmtId="0" fontId="25" fillId="2" borderId="27" xfId="0" applyNumberFormat="1" applyFont="1" applyFill="1" applyBorder="1" applyAlignment="1">
      <alignment horizontal="left"/>
    </xf>
    <xf numFmtId="0" fontId="25" fillId="2" borderId="29" xfId="0" applyNumberFormat="1" applyFont="1" applyFill="1" applyBorder="1" applyAlignment="1">
      <alignment horizontal="right"/>
    </xf>
    <xf numFmtId="165" fontId="3" fillId="0" borderId="0" xfId="0" applyNumberFormat="1" applyFont="1" applyAlignment="1">
      <alignment horizontal="centerContinuous"/>
    </xf>
    <xf numFmtId="37" fontId="3" fillId="0" borderId="48" xfId="0" applyNumberFormat="1" applyFont="1" applyBorder="1" applyAlignment="1"/>
    <xf numFmtId="37" fontId="3" fillId="0" borderId="119" xfId="0" applyNumberFormat="1" applyFont="1" applyBorder="1" applyAlignment="1"/>
    <xf numFmtId="37" fontId="3" fillId="0" borderId="120" xfId="0" applyNumberFormat="1" applyFont="1" applyBorder="1" applyAlignment="1"/>
    <xf numFmtId="0" fontId="25" fillId="2" borderId="172" xfId="0" applyNumberFormat="1" applyFont="1" applyFill="1" applyBorder="1" applyAlignment="1">
      <alignment horizontal="right"/>
    </xf>
    <xf numFmtId="0" fontId="24" fillId="0" borderId="173" xfId="0" applyNumberFormat="1" applyFont="1" applyFill="1" applyBorder="1" applyAlignment="1">
      <alignment horizontal="left"/>
    </xf>
    <xf numFmtId="5" fontId="24" fillId="2" borderId="174" xfId="0" applyNumberFormat="1" applyFont="1" applyFill="1" applyBorder="1" applyAlignment="1"/>
    <xf numFmtId="0" fontId="24" fillId="2" borderId="173" xfId="0" applyNumberFormat="1" applyFont="1" applyFill="1" applyBorder="1" applyAlignment="1">
      <alignment horizontal="left"/>
    </xf>
    <xf numFmtId="5" fontId="24" fillId="2" borderId="175" xfId="0" applyNumberFormat="1" applyFont="1" applyFill="1" applyBorder="1" applyAlignment="1"/>
    <xf numFmtId="5" fontId="24" fillId="2" borderId="176" xfId="0" applyNumberFormat="1" applyFont="1" applyFill="1" applyBorder="1" applyAlignment="1"/>
    <xf numFmtId="0" fontId="25" fillId="2" borderId="177" xfId="0" applyNumberFormat="1" applyFont="1" applyFill="1" applyBorder="1" applyAlignment="1">
      <alignment horizontal="left"/>
    </xf>
    <xf numFmtId="5" fontId="25" fillId="2" borderId="178" xfId="0" applyNumberFormat="1" applyFont="1" applyFill="1" applyBorder="1" applyAlignment="1"/>
    <xf numFmtId="0" fontId="25" fillId="2" borderId="173" xfId="0" applyNumberFormat="1" applyFont="1" applyFill="1" applyBorder="1" applyAlignment="1">
      <alignment horizontal="left"/>
    </xf>
    <xf numFmtId="5" fontId="24" fillId="2" borderId="179" xfId="0" applyNumberFormat="1" applyFont="1" applyFill="1" applyBorder="1" applyAlignment="1"/>
    <xf numFmtId="0" fontId="25" fillId="2" borderId="180" xfId="0" applyNumberFormat="1" applyFont="1" applyFill="1" applyBorder="1" applyAlignment="1">
      <alignment horizontal="left"/>
    </xf>
    <xf numFmtId="5" fontId="24" fillId="2" borderId="181" xfId="0" applyNumberFormat="1" applyFont="1" applyFill="1" applyBorder="1" applyAlignment="1"/>
    <xf numFmtId="0" fontId="0" fillId="0" borderId="0" xfId="0" applyBorder="1" applyAlignment="1">
      <alignment vertical="top" wrapText="1"/>
    </xf>
    <xf numFmtId="0" fontId="44" fillId="0" borderId="0" xfId="0" applyFont="1" applyBorder="1" applyAlignment="1">
      <alignment vertical="top" wrapText="1"/>
    </xf>
    <xf numFmtId="0" fontId="30" fillId="0" borderId="0" xfId="7" applyFont="1" applyAlignment="1"/>
    <xf numFmtId="0" fontId="86" fillId="0" borderId="0" xfId="0" applyFont="1" applyAlignment="1"/>
    <xf numFmtId="0" fontId="86" fillId="0" borderId="0" xfId="0" applyFont="1" applyBorder="1" applyAlignment="1"/>
    <xf numFmtId="3" fontId="30" fillId="0" borderId="0" xfId="7" applyNumberFormat="1" applyFont="1" applyAlignment="1">
      <alignment horizontal="left"/>
    </xf>
    <xf numFmtId="0" fontId="15" fillId="0" borderId="14" xfId="7" applyFont="1" applyBorder="1" applyAlignment="1">
      <alignment horizontal="center"/>
    </xf>
    <xf numFmtId="0" fontId="8" fillId="0" borderId="46" xfId="8" applyFont="1" applyBorder="1"/>
    <xf numFmtId="0" fontId="22" fillId="0" borderId="46" xfId="8" applyFont="1" applyBorder="1"/>
    <xf numFmtId="0" fontId="15" fillId="0" borderId="69" xfId="8" applyFont="1" applyBorder="1"/>
    <xf numFmtId="0" fontId="14" fillId="4" borderId="0" xfId="0" applyFont="1" applyFill="1" applyBorder="1" applyAlignment="1">
      <alignment vertical="top" wrapText="1"/>
    </xf>
    <xf numFmtId="0" fontId="0" fillId="0" borderId="0" xfId="0"/>
    <xf numFmtId="0" fontId="0" fillId="0" borderId="0" xfId="0" applyFill="1" applyBorder="1" applyAlignment="1">
      <alignment vertical="top" wrapText="1"/>
    </xf>
    <xf numFmtId="165" fontId="14" fillId="4" borderId="0" xfId="0" applyNumberFormat="1" applyFont="1" applyFill="1" applyBorder="1" applyAlignment="1">
      <alignment vertical="top" wrapText="1"/>
    </xf>
    <xf numFmtId="0" fontId="22" fillId="0" borderId="42" xfId="7" applyFont="1" applyBorder="1" applyAlignment="1">
      <alignment horizontal="center"/>
    </xf>
    <xf numFmtId="0" fontId="0" fillId="0" borderId="44" xfId="0" applyBorder="1" applyAlignment="1">
      <alignment horizontal="center"/>
    </xf>
    <xf numFmtId="0" fontId="0" fillId="0" borderId="18" xfId="0" applyBorder="1" applyAlignment="1">
      <alignment horizontal="center"/>
    </xf>
    <xf numFmtId="0" fontId="22" fillId="0" borderId="2" xfId="7" applyFont="1" applyBorder="1" applyAlignment="1">
      <alignment horizontal="center" wrapText="1"/>
    </xf>
    <xf numFmtId="0" fontId="22" fillId="0" borderId="2" xfId="7" applyFont="1" applyBorder="1" applyAlignment="1"/>
    <xf numFmtId="0" fontId="9" fillId="0" borderId="0" xfId="0" applyNumberFormat="1" applyFont="1" applyAlignment="1">
      <alignment horizontal="center"/>
    </xf>
    <xf numFmtId="0" fontId="11" fillId="0" borderId="0" xfId="0" applyNumberFormat="1" applyFont="1" applyAlignment="1">
      <alignment horizontal="center"/>
    </xf>
    <xf numFmtId="0" fontId="8" fillId="0" borderId="0" xfId="0" applyNumberFormat="1" applyFont="1" applyAlignment="1">
      <alignment horizontal="center"/>
    </xf>
    <xf numFmtId="2" fontId="24" fillId="2" borderId="0" xfId="0" applyNumberFormat="1" applyFont="1" applyFill="1" applyBorder="1" applyAlignment="1">
      <alignment horizontal="left"/>
    </xf>
    <xf numFmtId="43" fontId="3" fillId="0" borderId="0" xfId="0" applyNumberFormat="1" applyFont="1" applyBorder="1"/>
    <xf numFmtId="0" fontId="24" fillId="0" borderId="15" xfId="0" applyNumberFormat="1" applyFont="1" applyFill="1" applyBorder="1" applyAlignment="1">
      <alignment horizontal="left" indent="2"/>
    </xf>
    <xf numFmtId="0" fontId="24" fillId="2" borderId="182" xfId="0" applyNumberFormat="1" applyFont="1" applyFill="1" applyBorder="1" applyAlignment="1">
      <alignment horizontal="left" indent="1"/>
    </xf>
    <xf numFmtId="37" fontId="24" fillId="2" borderId="71" xfId="0" applyNumberFormat="1" applyFont="1" applyFill="1" applyBorder="1" applyAlignment="1"/>
    <xf numFmtId="5" fontId="24" fillId="2" borderId="113" xfId="0" applyNumberFormat="1" applyFont="1" applyFill="1" applyBorder="1" applyAlignment="1"/>
    <xf numFmtId="0" fontId="24" fillId="2" borderId="183" xfId="0" applyNumberFormat="1" applyFont="1" applyFill="1" applyBorder="1" applyAlignment="1">
      <alignment horizontal="left" indent="1"/>
    </xf>
    <xf numFmtId="5" fontId="24" fillId="2" borderId="184" xfId="0" applyNumberFormat="1" applyFont="1" applyFill="1" applyBorder="1" applyAlignment="1"/>
    <xf numFmtId="0" fontId="88" fillId="2" borderId="183" xfId="0" applyNumberFormat="1" applyFont="1" applyFill="1" applyBorder="1" applyAlignment="1">
      <alignment horizontal="left" indent="2"/>
    </xf>
    <xf numFmtId="0" fontId="24" fillId="2" borderId="185" xfId="0" applyNumberFormat="1" applyFont="1" applyFill="1" applyBorder="1" applyAlignment="1">
      <alignment horizontal="left" indent="1"/>
    </xf>
    <xf numFmtId="0" fontId="24" fillId="2" borderId="186" xfId="0" applyNumberFormat="1" applyFont="1" applyFill="1" applyBorder="1" applyAlignment="1">
      <alignment horizontal="left" indent="2"/>
    </xf>
    <xf numFmtId="37" fontId="24" fillId="2" borderId="178" xfId="0" applyNumberFormat="1" applyFont="1" applyFill="1" applyBorder="1" applyAlignment="1"/>
    <xf numFmtId="37" fontId="24" fillId="2" borderId="184" xfId="0" applyNumberFormat="1" applyFont="1" applyFill="1" applyBorder="1" applyAlignment="1"/>
    <xf numFmtId="0" fontId="24" fillId="2" borderId="183" xfId="0" applyNumberFormat="1" applyFont="1" applyFill="1" applyBorder="1" applyAlignment="1">
      <alignment horizontal="left" indent="2"/>
    </xf>
    <xf numFmtId="0" fontId="25" fillId="2" borderId="180" xfId="0" applyNumberFormat="1" applyFont="1" applyFill="1" applyBorder="1" applyAlignment="1">
      <alignment horizontal="left" indent="3"/>
    </xf>
    <xf numFmtId="170" fontId="25" fillId="2" borderId="68" xfId="0" applyNumberFormat="1" applyFont="1" applyFill="1" applyBorder="1" applyAlignment="1"/>
    <xf numFmtId="5" fontId="25" fillId="2" borderId="69" xfId="0" applyNumberFormat="1" applyFont="1" applyFill="1" applyBorder="1" applyAlignment="1"/>
    <xf numFmtId="5" fontId="25" fillId="2" borderId="172" xfId="0" applyNumberFormat="1" applyFont="1" applyFill="1" applyBorder="1" applyAlignment="1"/>
    <xf numFmtId="0" fontId="22" fillId="0" borderId="5" xfId="7" applyFont="1" applyBorder="1" applyAlignment="1">
      <alignment horizontal="center" wrapText="1"/>
    </xf>
    <xf numFmtId="0" fontId="15" fillId="0" borderId="45" xfId="7" applyFont="1" applyBorder="1"/>
    <xf numFmtId="0" fontId="15" fillId="0" borderId="42" xfId="7" applyFont="1" applyBorder="1"/>
    <xf numFmtId="0" fontId="27" fillId="0" borderId="124" xfId="7" applyFont="1" applyBorder="1"/>
    <xf numFmtId="0" fontId="22" fillId="0" borderId="4" xfId="7" applyFont="1" applyBorder="1" applyAlignment="1">
      <alignment horizontal="center" wrapText="1"/>
    </xf>
    <xf numFmtId="0" fontId="27" fillId="0" borderId="45" xfId="7" applyFont="1" applyBorder="1"/>
    <xf numFmtId="0" fontId="15" fillId="0" borderId="9" xfId="7" applyFont="1" applyBorder="1"/>
    <xf numFmtId="0" fontId="15" fillId="0" borderId="18" xfId="7" applyFont="1" applyBorder="1"/>
    <xf numFmtId="0" fontId="8" fillId="0" borderId="6" xfId="7" applyFont="1" applyBorder="1"/>
    <xf numFmtId="0" fontId="0" fillId="0" borderId="44" xfId="0" applyBorder="1" applyAlignment="1">
      <alignment horizontal="left"/>
    </xf>
    <xf numFmtId="0" fontId="0" fillId="0" borderId="18" xfId="0" applyBorder="1" applyAlignment="1">
      <alignment horizontal="left"/>
    </xf>
    <xf numFmtId="37" fontId="3" fillId="0" borderId="12" xfId="0" applyNumberFormat="1" applyFont="1" applyBorder="1" applyAlignment="1">
      <alignment horizontal="left"/>
    </xf>
    <xf numFmtId="0" fontId="15" fillId="0" borderId="117" xfId="7" applyFont="1" applyBorder="1" applyAlignment="1">
      <alignment vertical="top"/>
    </xf>
    <xf numFmtId="0" fontId="22" fillId="0" borderId="44" xfId="7" applyFont="1" applyBorder="1" applyAlignment="1">
      <alignment horizontal="center" vertical="center"/>
    </xf>
    <xf numFmtId="0" fontId="29" fillId="0" borderId="0" xfId="7" applyFont="1" applyAlignment="1">
      <alignment horizontal="left"/>
    </xf>
    <xf numFmtId="5" fontId="22" fillId="0" borderId="103" xfId="3" applyNumberFormat="1" applyFont="1" applyBorder="1" applyAlignment="1">
      <alignment horizontal="right"/>
    </xf>
    <xf numFmtId="37" fontId="22" fillId="0" borderId="102" xfId="8" applyNumberFormat="1" applyFont="1" applyBorder="1" applyAlignment="1">
      <alignment horizontal="right"/>
    </xf>
    <xf numFmtId="0" fontId="22" fillId="0" borderId="101" xfId="8" applyFont="1" applyBorder="1" applyAlignment="1">
      <alignment horizontal="right"/>
    </xf>
    <xf numFmtId="0" fontId="3" fillId="0" borderId="0" xfId="0" applyFont="1" applyFill="1"/>
    <xf numFmtId="0" fontId="57" fillId="0" borderId="0" xfId="0" applyFont="1" applyFill="1"/>
    <xf numFmtId="0" fontId="3" fillId="0" borderId="0" xfId="0" applyFont="1" applyFill="1" applyAlignment="1"/>
    <xf numFmtId="0" fontId="3" fillId="0" borderId="0" xfId="0" applyFont="1" applyFill="1" applyBorder="1" applyAlignment="1">
      <alignment vertical="top" wrapText="1"/>
    </xf>
    <xf numFmtId="0" fontId="90" fillId="0" borderId="0" xfId="0" applyFont="1" applyFill="1" applyProtection="1">
      <protection hidden="1"/>
    </xf>
    <xf numFmtId="0" fontId="89" fillId="0" borderId="0" xfId="0" applyFont="1" applyFill="1" applyBorder="1" applyAlignment="1">
      <alignment horizontal="center" vertical="top"/>
    </xf>
    <xf numFmtId="0" fontId="3" fillId="0" borderId="0" xfId="0" applyFont="1" applyFill="1" applyBorder="1" applyAlignment="1">
      <alignment vertical="top" wrapText="1"/>
    </xf>
    <xf numFmtId="0" fontId="52" fillId="0" borderId="0" xfId="0" applyFont="1" applyBorder="1" applyAlignment="1"/>
    <xf numFmtId="0" fontId="3" fillId="0" borderId="0" xfId="0" applyFont="1" applyBorder="1" applyAlignment="1"/>
    <xf numFmtId="0" fontId="3" fillId="0" borderId="113" xfId="0" applyNumberFormat="1" applyFont="1" applyBorder="1" applyAlignment="1">
      <alignment wrapText="1"/>
    </xf>
    <xf numFmtId="0" fontId="3" fillId="0" borderId="114" xfId="0" applyNumberFormat="1" applyFont="1" applyBorder="1" applyAlignment="1">
      <alignment wrapText="1"/>
    </xf>
    <xf numFmtId="0" fontId="3" fillId="0" borderId="13" xfId="0" applyNumberFormat="1" applyFont="1" applyFill="1" applyBorder="1" applyAlignment="1">
      <alignment horizontal="left" indent="4"/>
    </xf>
    <xf numFmtId="0" fontId="0" fillId="0" borderId="118" xfId="0" applyNumberFormat="1" applyBorder="1" applyAlignment="1">
      <alignment horizontal="left" indent="4"/>
    </xf>
    <xf numFmtId="0" fontId="3" fillId="0" borderId="13" xfId="0" applyNumberFormat="1" applyFont="1" applyBorder="1" applyAlignment="1"/>
    <xf numFmtId="0" fontId="0" fillId="0" borderId="118" xfId="0" applyNumberFormat="1" applyBorder="1" applyAlignment="1"/>
    <xf numFmtId="0" fontId="3" fillId="0" borderId="13" xfId="0" applyNumberFormat="1" applyFont="1" applyBorder="1" applyAlignment="1">
      <alignment horizontal="left" indent="2"/>
    </xf>
    <xf numFmtId="0" fontId="0" fillId="0" borderId="118" xfId="0" applyNumberFormat="1" applyBorder="1" applyAlignment="1">
      <alignment horizontal="left" indent="2"/>
    </xf>
    <xf numFmtId="0" fontId="3" fillId="0" borderId="15" xfId="0" applyNumberFormat="1" applyFont="1" applyBorder="1" applyAlignment="1">
      <alignment horizontal="left" indent="4"/>
    </xf>
    <xf numFmtId="0" fontId="0" fillId="0" borderId="12" xfId="0" applyNumberFormat="1" applyBorder="1" applyAlignment="1">
      <alignment horizontal="left" indent="4"/>
    </xf>
    <xf numFmtId="0" fontId="3" fillId="0" borderId="13" xfId="0" applyNumberFormat="1" applyFont="1" applyBorder="1" applyAlignment="1">
      <alignment horizontal="left" indent="4"/>
    </xf>
    <xf numFmtId="0" fontId="16" fillId="0" borderId="122" xfId="0" applyNumberFormat="1" applyFont="1" applyBorder="1" applyAlignment="1"/>
    <xf numFmtId="0" fontId="0" fillId="0" borderId="123" xfId="0" applyNumberFormat="1" applyBorder="1" applyAlignment="1"/>
    <xf numFmtId="0" fontId="3" fillId="0" borderId="59" xfId="0" applyNumberFormat="1" applyFont="1" applyBorder="1" applyAlignment="1"/>
    <xf numFmtId="0" fontId="0" fillId="0" borderId="127" xfId="0" applyNumberFormat="1" applyBorder="1" applyAlignment="1"/>
    <xf numFmtId="0" fontId="16" fillId="0" borderId="128" xfId="0" applyNumberFormat="1" applyFont="1" applyBorder="1" applyAlignment="1">
      <alignment horizontal="left" indent="2"/>
    </xf>
    <xf numFmtId="0" fontId="0" fillId="0" borderId="129" xfId="0" applyNumberFormat="1" applyBorder="1" applyAlignment="1">
      <alignment horizontal="left" indent="2"/>
    </xf>
    <xf numFmtId="0" fontId="3" fillId="0" borderId="61" xfId="0" applyNumberFormat="1" applyFont="1" applyBorder="1" applyAlignment="1"/>
    <xf numFmtId="0" fontId="0" fillId="0" borderId="126" xfId="0" applyNumberFormat="1" applyBorder="1" applyAlignment="1"/>
    <xf numFmtId="0" fontId="29" fillId="0" borderId="0" xfId="0" applyNumberFormat="1" applyFont="1" applyAlignment="1">
      <alignment horizontal="center"/>
    </xf>
    <xf numFmtId="0" fontId="0" fillId="0" borderId="0" xfId="0" applyNumberFormat="1" applyAlignment="1">
      <alignment horizontal="center"/>
    </xf>
    <xf numFmtId="0" fontId="30" fillId="0" borderId="0" xfId="0" applyNumberFormat="1" applyFont="1" applyAlignment="1">
      <alignment horizontal="center"/>
    </xf>
    <xf numFmtId="0" fontId="0" fillId="0" borderId="0" xfId="0"/>
    <xf numFmtId="0" fontId="0" fillId="0" borderId="0" xfId="0" applyNumberFormat="1" applyBorder="1" applyAlignment="1">
      <alignment horizontal="center"/>
    </xf>
    <xf numFmtId="0" fontId="16" fillId="0" borderId="117" xfId="0" applyNumberFormat="1" applyFont="1" applyBorder="1" applyAlignment="1"/>
    <xf numFmtId="0" fontId="14" fillId="0" borderId="125" xfId="0" applyNumberFormat="1" applyFont="1" applyBorder="1" applyAlignment="1"/>
    <xf numFmtId="0" fontId="14" fillId="0" borderId="8" xfId="0" applyNumberFormat="1" applyFont="1" applyBorder="1" applyAlignment="1"/>
    <xf numFmtId="0" fontId="14" fillId="0" borderId="0" xfId="0" applyNumberFormat="1" applyFont="1" applyBorder="1" applyAlignment="1"/>
    <xf numFmtId="0" fontId="14" fillId="0" borderId="68" xfId="0" applyNumberFormat="1" applyFont="1" applyBorder="1" applyAlignment="1"/>
    <xf numFmtId="0" fontId="14" fillId="0" borderId="69" xfId="0" applyNumberFormat="1" applyFont="1" applyBorder="1" applyAlignment="1"/>
    <xf numFmtId="0" fontId="3" fillId="0" borderId="117" xfId="0" applyNumberFormat="1" applyFont="1" applyBorder="1" applyAlignment="1">
      <alignment horizontal="center" vertical="center" wrapText="1"/>
    </xf>
    <xf numFmtId="0" fontId="14" fillId="0" borderId="125" xfId="0" applyNumberFormat="1" applyFont="1" applyBorder="1" applyAlignment="1">
      <alignment horizontal="center" vertical="center" wrapText="1"/>
    </xf>
    <xf numFmtId="0" fontId="14" fillId="0" borderId="124" xfId="0" applyNumberFormat="1" applyFont="1" applyBorder="1" applyAlignment="1">
      <alignment horizontal="center" vertical="center" wrapText="1"/>
    </xf>
    <xf numFmtId="0" fontId="14" fillId="0" borderId="7" xfId="0" applyNumberFormat="1" applyFont="1" applyBorder="1" applyAlignment="1">
      <alignment horizontal="center" vertical="center" wrapText="1"/>
    </xf>
    <xf numFmtId="0" fontId="14" fillId="0" borderId="3" xfId="0" applyNumberFormat="1" applyFont="1" applyBorder="1" applyAlignment="1">
      <alignment horizontal="center" vertical="center" wrapText="1"/>
    </xf>
    <xf numFmtId="0" fontId="14" fillId="0" borderId="4" xfId="0" applyNumberFormat="1" applyFont="1" applyBorder="1" applyAlignment="1">
      <alignment horizontal="center" vertical="center" wrapText="1"/>
    </xf>
    <xf numFmtId="0" fontId="3" fillId="0" borderId="117" xfId="0" applyNumberFormat="1" applyFont="1" applyBorder="1" applyAlignment="1">
      <alignment horizontal="center" vertical="center"/>
    </xf>
    <xf numFmtId="0" fontId="14" fillId="0" borderId="125" xfId="0" applyNumberFormat="1" applyFont="1" applyBorder="1" applyAlignment="1">
      <alignment vertical="center"/>
    </xf>
    <xf numFmtId="0" fontId="14" fillId="0" borderId="124" xfId="0" applyNumberFormat="1" applyFont="1" applyBorder="1" applyAlignment="1">
      <alignment vertical="center"/>
    </xf>
    <xf numFmtId="0" fontId="14" fillId="0" borderId="7" xfId="0" applyNumberFormat="1" applyFont="1" applyBorder="1" applyAlignment="1">
      <alignment vertical="center"/>
    </xf>
    <xf numFmtId="0" fontId="14" fillId="0" borderId="3" xfId="0" applyNumberFormat="1" applyFont="1" applyBorder="1" applyAlignment="1">
      <alignment vertical="center"/>
    </xf>
    <xf numFmtId="0" fontId="14" fillId="0" borderId="4" xfId="0" applyNumberFormat="1" applyFont="1" applyBorder="1" applyAlignment="1">
      <alignment vertical="center"/>
    </xf>
    <xf numFmtId="0" fontId="14" fillId="0" borderId="125" xfId="0" applyNumberFormat="1" applyFont="1" applyBorder="1" applyAlignment="1">
      <alignment vertical="center" wrapText="1"/>
    </xf>
    <xf numFmtId="0" fontId="14" fillId="0" borderId="7" xfId="0" applyNumberFormat="1" applyFont="1" applyBorder="1" applyAlignment="1">
      <alignment vertical="center" wrapText="1"/>
    </xf>
    <xf numFmtId="0" fontId="14" fillId="0" borderId="3" xfId="0" applyNumberFormat="1" applyFont="1" applyBorder="1" applyAlignment="1">
      <alignment vertical="center" wrapText="1"/>
    </xf>
    <xf numFmtId="0" fontId="3" fillId="0" borderId="42" xfId="0" applyNumberFormat="1" applyFont="1" applyBorder="1" applyAlignment="1"/>
    <xf numFmtId="0" fontId="0" fillId="0" borderId="44" xfId="0" applyNumberFormat="1" applyBorder="1" applyAlignment="1"/>
    <xf numFmtId="0" fontId="16" fillId="0" borderId="42" xfId="0" applyNumberFormat="1" applyFont="1" applyBorder="1" applyAlignment="1"/>
    <xf numFmtId="0" fontId="16" fillId="0" borderId="13" xfId="0" applyNumberFormat="1" applyFont="1" applyBorder="1" applyAlignment="1">
      <alignment horizontal="left"/>
    </xf>
    <xf numFmtId="0" fontId="16" fillId="0" borderId="118" xfId="0" applyNumberFormat="1" applyFont="1" applyBorder="1" applyAlignment="1">
      <alignment horizontal="left"/>
    </xf>
    <xf numFmtId="0" fontId="16" fillId="0" borderId="130" xfId="0" applyNumberFormat="1" applyFont="1" applyBorder="1" applyAlignment="1">
      <alignment horizontal="left"/>
    </xf>
    <xf numFmtId="0" fontId="3" fillId="0" borderId="118" xfId="0" applyNumberFormat="1" applyFont="1" applyBorder="1" applyAlignment="1">
      <alignment horizontal="left" indent="4"/>
    </xf>
    <xf numFmtId="0" fontId="3" fillId="0" borderId="130" xfId="0" applyNumberFormat="1" applyFont="1" applyBorder="1" applyAlignment="1">
      <alignment horizontal="left" indent="4"/>
    </xf>
    <xf numFmtId="0" fontId="16" fillId="0" borderId="121" xfId="0" applyNumberFormat="1" applyFont="1" applyBorder="1" applyAlignment="1">
      <alignment horizontal="left" indent="2"/>
    </xf>
    <xf numFmtId="0" fontId="0" fillId="0" borderId="115" xfId="0" applyNumberFormat="1" applyBorder="1" applyAlignment="1">
      <alignment horizontal="left" indent="2"/>
    </xf>
    <xf numFmtId="165" fontId="16" fillId="0" borderId="42" xfId="0" applyNumberFormat="1" applyFont="1" applyBorder="1" applyAlignment="1">
      <alignment horizontal="center"/>
    </xf>
    <xf numFmtId="165" fontId="16" fillId="0" borderId="44" xfId="0" applyNumberFormat="1" applyFont="1" applyBorder="1" applyAlignment="1">
      <alignment horizontal="center"/>
    </xf>
    <xf numFmtId="165" fontId="16" fillId="0" borderId="18" xfId="0" applyNumberFormat="1" applyFont="1" applyBorder="1" applyAlignment="1">
      <alignment horizontal="center"/>
    </xf>
    <xf numFmtId="3" fontId="30" fillId="0" borderId="0" xfId="0" applyNumberFormat="1" applyFont="1" applyAlignment="1">
      <alignment horizontal="center"/>
    </xf>
    <xf numFmtId="3" fontId="8" fillId="0" borderId="0" xfId="0" applyNumberFormat="1" applyFont="1" applyAlignment="1">
      <alignment horizontal="center"/>
    </xf>
    <xf numFmtId="3" fontId="8" fillId="0" borderId="46" xfId="0" applyNumberFormat="1" applyFont="1" applyBorder="1" applyAlignment="1">
      <alignment horizontal="center"/>
    </xf>
    <xf numFmtId="3" fontId="8" fillId="0" borderId="69" xfId="0" applyNumberFormat="1" applyFont="1" applyBorder="1" applyAlignment="1">
      <alignment horizontal="center"/>
    </xf>
    <xf numFmtId="3" fontId="8" fillId="0" borderId="70" xfId="0" applyNumberFormat="1" applyFont="1" applyBorder="1" applyAlignment="1">
      <alignment horizontal="center"/>
    </xf>
    <xf numFmtId="165" fontId="16" fillId="0" borderId="2" xfId="0" applyNumberFormat="1" applyFont="1" applyBorder="1" applyAlignment="1">
      <alignment horizontal="center" wrapText="1"/>
    </xf>
    <xf numFmtId="0" fontId="0" fillId="0" borderId="105" xfId="0" applyBorder="1" applyAlignment="1">
      <alignment horizontal="center" wrapText="1"/>
    </xf>
    <xf numFmtId="0" fontId="29" fillId="0" borderId="0" xfId="0" applyNumberFormat="1" applyFont="1" applyAlignment="1"/>
    <xf numFmtId="0" fontId="86" fillId="0" borderId="0" xfId="0" applyNumberFormat="1" applyFont="1" applyAlignment="1"/>
    <xf numFmtId="3" fontId="3" fillId="0" borderId="0" xfId="0" applyNumberFormat="1" applyFont="1" applyAlignment="1">
      <alignment horizontal="center"/>
    </xf>
    <xf numFmtId="165" fontId="16" fillId="0" borderId="2" xfId="0" applyNumberFormat="1" applyFont="1" applyBorder="1" applyAlignment="1">
      <alignment horizontal="right"/>
    </xf>
    <xf numFmtId="0" fontId="0" fillId="0" borderId="105" xfId="0" applyBorder="1" applyAlignment="1"/>
    <xf numFmtId="165" fontId="16" fillId="0" borderId="2" xfId="0" applyNumberFormat="1" applyFont="1" applyBorder="1" applyAlignment="1">
      <alignment horizontal="center"/>
    </xf>
    <xf numFmtId="0" fontId="43" fillId="4" borderId="0" xfId="0" applyFont="1" applyFill="1" applyBorder="1" applyAlignment="1">
      <alignment vertical="top" wrapText="1"/>
    </xf>
    <xf numFmtId="0" fontId="14" fillId="4" borderId="0" xfId="0" applyFont="1" applyFill="1" applyBorder="1" applyAlignment="1">
      <alignment vertical="top" wrapText="1"/>
    </xf>
    <xf numFmtId="0" fontId="3" fillId="0" borderId="12" xfId="0" applyNumberFormat="1" applyFont="1" applyBorder="1" applyAlignment="1"/>
    <xf numFmtId="0" fontId="3" fillId="0" borderId="12" xfId="0" applyNumberFormat="1" applyFont="1" applyBorder="1" applyAlignment="1">
      <alignment horizontal="left"/>
    </xf>
    <xf numFmtId="0" fontId="3" fillId="0" borderId="11" xfId="0" applyNumberFormat="1" applyFont="1" applyBorder="1" applyAlignment="1">
      <alignment horizontal="left"/>
    </xf>
    <xf numFmtId="0" fontId="3" fillId="0" borderId="110" xfId="0" applyNumberFormat="1" applyFont="1" applyBorder="1" applyAlignment="1">
      <alignment horizontal="center"/>
    </xf>
    <xf numFmtId="0" fontId="3" fillId="0" borderId="111" xfId="0" applyNumberFormat="1" applyFont="1" applyBorder="1" applyAlignment="1">
      <alignment horizontal="center"/>
    </xf>
    <xf numFmtId="0" fontId="3" fillId="0" borderId="44" xfId="0" applyNumberFormat="1" applyFont="1" applyBorder="1" applyAlignment="1">
      <alignment horizontal="left"/>
    </xf>
    <xf numFmtId="0" fontId="3" fillId="0" borderId="18" xfId="0" applyNumberFormat="1" applyFont="1" applyBorder="1" applyAlignment="1">
      <alignment horizontal="left"/>
    </xf>
    <xf numFmtId="3" fontId="42" fillId="4" borderId="0" xfId="0" applyNumberFormat="1" applyFont="1" applyFill="1" applyAlignment="1">
      <alignment horizontal="center"/>
    </xf>
    <xf numFmtId="0" fontId="3" fillId="0" borderId="118" xfId="0" applyNumberFormat="1" applyFont="1" applyBorder="1" applyAlignment="1"/>
    <xf numFmtId="0" fontId="3" fillId="0" borderId="125" xfId="0" applyNumberFormat="1" applyFont="1" applyBorder="1" applyAlignment="1">
      <alignment horizontal="center"/>
    </xf>
    <xf numFmtId="0" fontId="3" fillId="0" borderId="124" xfId="0" applyNumberFormat="1" applyFont="1" applyBorder="1" applyAlignment="1">
      <alignment horizontal="center"/>
    </xf>
    <xf numFmtId="0" fontId="3" fillId="0" borderId="3" xfId="0" applyNumberFormat="1" applyFont="1" applyBorder="1" applyAlignment="1">
      <alignment horizontal="left"/>
    </xf>
    <xf numFmtId="0" fontId="3" fillId="0" borderId="4" xfId="0" applyNumberFormat="1" applyFont="1" applyBorder="1" applyAlignment="1">
      <alignment horizontal="left"/>
    </xf>
    <xf numFmtId="3" fontId="43" fillId="4" borderId="0" xfId="0" applyNumberFormat="1" applyFont="1" applyFill="1" applyAlignment="1">
      <alignment vertical="top" wrapText="1"/>
    </xf>
    <xf numFmtId="0" fontId="14" fillId="4" borderId="0" xfId="0" applyFont="1" applyFill="1" applyAlignment="1">
      <alignment vertical="top" wrapText="1"/>
    </xf>
    <xf numFmtId="3" fontId="45" fillId="4" borderId="0" xfId="0" applyNumberFormat="1" applyFont="1" applyFill="1" applyAlignment="1">
      <alignment vertical="top" wrapText="1"/>
    </xf>
    <xf numFmtId="0" fontId="13" fillId="4" borderId="0" xfId="0" applyFont="1" applyFill="1" applyAlignment="1">
      <alignment vertical="top" wrapText="1"/>
    </xf>
    <xf numFmtId="0" fontId="14" fillId="4" borderId="0" xfId="7" applyFont="1" applyFill="1" applyAlignment="1">
      <alignment horizontal="left"/>
    </xf>
    <xf numFmtId="0" fontId="22" fillId="0" borderId="117" xfId="7" applyFont="1" applyBorder="1" applyAlignment="1">
      <alignment wrapText="1"/>
    </xf>
    <xf numFmtId="0" fontId="0" fillId="0" borderId="7" xfId="0" applyBorder="1" applyAlignment="1">
      <alignment wrapText="1"/>
    </xf>
    <xf numFmtId="3" fontId="17" fillId="0" borderId="0" xfId="0" applyNumberFormat="1" applyFont="1" applyAlignment="1"/>
    <xf numFmtId="0" fontId="38" fillId="0" borderId="0" xfId="0" applyFont="1" applyAlignment="1"/>
    <xf numFmtId="3" fontId="17" fillId="0" borderId="0" xfId="0" applyNumberFormat="1" applyFont="1" applyAlignment="1">
      <alignment horizontal="center"/>
    </xf>
    <xf numFmtId="0" fontId="15" fillId="0" borderId="0" xfId="7" applyFont="1" applyAlignment="1">
      <alignment horizontal="center"/>
    </xf>
    <xf numFmtId="0" fontId="0" fillId="4" borderId="0" xfId="0" applyFill="1" applyBorder="1" applyAlignment="1"/>
    <xf numFmtId="0" fontId="14" fillId="4" borderId="0" xfId="7" applyFont="1" applyFill="1" applyAlignment="1">
      <alignment horizontal="left" wrapText="1"/>
    </xf>
    <xf numFmtId="0" fontId="0" fillId="4" borderId="0" xfId="0" applyFill="1" applyAlignment="1"/>
    <xf numFmtId="0" fontId="15" fillId="0" borderId="0" xfId="7" applyFont="1" applyBorder="1" applyAlignment="1">
      <alignment horizontal="center"/>
    </xf>
    <xf numFmtId="0" fontId="52" fillId="0" borderId="0" xfId="7" applyFont="1" applyBorder="1" applyAlignment="1">
      <alignment horizontal="center"/>
    </xf>
    <xf numFmtId="0" fontId="48" fillId="0" borderId="0" xfId="0" applyFont="1" applyBorder="1" applyAlignment="1">
      <alignment horizontal="center"/>
    </xf>
    <xf numFmtId="0" fontId="78" fillId="0" borderId="0" xfId="0" applyFont="1" applyFill="1" applyBorder="1" applyAlignment="1">
      <alignment vertical="top" wrapText="1"/>
    </xf>
    <xf numFmtId="0" fontId="0" fillId="0" borderId="0" xfId="0" applyFill="1" applyBorder="1" applyAlignment="1">
      <alignment vertical="top" wrapText="1"/>
    </xf>
    <xf numFmtId="0" fontId="0" fillId="0" borderId="0" xfId="0" applyFill="1" applyBorder="1" applyAlignment="1">
      <alignment wrapText="1"/>
    </xf>
    <xf numFmtId="0" fontId="17" fillId="0" borderId="0" xfId="8" applyFont="1" applyAlignment="1"/>
    <xf numFmtId="0" fontId="75" fillId="0" borderId="0" xfId="0" applyFont="1" applyBorder="1" applyAlignment="1"/>
    <xf numFmtId="0" fontId="16" fillId="0" borderId="0" xfId="8" applyFont="1" applyAlignment="1">
      <alignment horizontal="center"/>
    </xf>
    <xf numFmtId="0" fontId="0" fillId="0" borderId="0" xfId="0" applyBorder="1" applyAlignment="1">
      <alignment horizontal="center"/>
    </xf>
    <xf numFmtId="3" fontId="16" fillId="0" borderId="0" xfId="8" applyNumberFormat="1" applyFont="1" applyAlignment="1">
      <alignment horizontal="center"/>
    </xf>
    <xf numFmtId="0" fontId="8" fillId="0" borderId="0" xfId="8" applyFont="1" applyAlignment="1">
      <alignment horizontal="center"/>
    </xf>
    <xf numFmtId="0" fontId="67" fillId="0" borderId="131" xfId="8" applyFont="1" applyFill="1" applyBorder="1" applyAlignment="1">
      <alignment horizontal="center" vertical="center" wrapText="1"/>
    </xf>
    <xf numFmtId="0" fontId="0" fillId="0" borderId="132" xfId="0" applyBorder="1" applyAlignment="1">
      <alignment horizontal="center" vertical="center" wrapText="1"/>
    </xf>
    <xf numFmtId="0" fontId="0" fillId="0" borderId="7" xfId="0" applyBorder="1" applyAlignment="1">
      <alignment vertical="center" wrapText="1"/>
    </xf>
    <xf numFmtId="0" fontId="0" fillId="0" borderId="4" xfId="0" applyBorder="1" applyAlignment="1">
      <alignment vertical="center" wrapText="1"/>
    </xf>
    <xf numFmtId="1" fontId="22" fillId="0" borderId="131" xfId="8"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4" xfId="0" applyBorder="1" applyAlignment="1">
      <alignment horizontal="center" vertical="center" wrapText="1"/>
    </xf>
    <xf numFmtId="0" fontId="22" fillId="0" borderId="7" xfId="8" applyFont="1" applyFill="1" applyBorder="1" applyAlignment="1">
      <alignment horizontal="center"/>
    </xf>
    <xf numFmtId="0" fontId="22" fillId="0" borderId="4" xfId="8" applyFont="1" applyFill="1" applyBorder="1" applyAlignment="1">
      <alignment horizontal="center"/>
    </xf>
    <xf numFmtId="0" fontId="15" fillId="6" borderId="0" xfId="8" applyFont="1" applyFill="1" applyAlignment="1">
      <alignment vertical="top" wrapText="1"/>
    </xf>
    <xf numFmtId="0" fontId="0" fillId="6" borderId="0" xfId="0" applyFill="1" applyAlignment="1">
      <alignment vertical="top" wrapText="1"/>
    </xf>
    <xf numFmtId="0" fontId="21" fillId="6" borderId="0" xfId="8" applyFont="1" applyFill="1" applyAlignment="1">
      <alignment horizontal="center"/>
    </xf>
    <xf numFmtId="1" fontId="22" fillId="0" borderId="133" xfId="8" applyNumberFormat="1" applyFont="1" applyFill="1" applyBorder="1" applyAlignment="1">
      <alignment horizontal="center" vertical="center" wrapText="1"/>
    </xf>
    <xf numFmtId="0" fontId="0" fillId="0" borderId="134" xfId="0" applyBorder="1" applyAlignment="1">
      <alignment horizontal="center" vertical="center" wrapText="1"/>
    </xf>
    <xf numFmtId="0" fontId="0" fillId="0" borderId="135" xfId="0" applyBorder="1" applyAlignment="1">
      <alignment horizontal="center" vertical="center" wrapText="1"/>
    </xf>
    <xf numFmtId="0" fontId="22" fillId="0" borderId="42" xfId="8" applyFont="1" applyFill="1" applyBorder="1" applyAlignment="1">
      <alignment horizontal="center"/>
    </xf>
    <xf numFmtId="0" fontId="0" fillId="0" borderId="18" xfId="0" applyBorder="1" applyAlignment="1">
      <alignment horizontal="center"/>
    </xf>
    <xf numFmtId="0" fontId="22" fillId="0" borderId="2" xfId="8" applyFont="1" applyFill="1" applyBorder="1" applyAlignment="1"/>
    <xf numFmtId="0" fontId="8" fillId="0" borderId="5" xfId="8" applyFont="1" applyFill="1" applyBorder="1" applyAlignment="1"/>
    <xf numFmtId="0" fontId="15" fillId="6" borderId="0" xfId="0" applyFont="1" applyFill="1" applyBorder="1" applyAlignment="1"/>
    <xf numFmtId="0" fontId="0" fillId="6" borderId="0" xfId="0" applyFill="1" applyBorder="1" applyAlignment="1"/>
    <xf numFmtId="0" fontId="15" fillId="6" borderId="0" xfId="0" applyFont="1" applyFill="1" applyBorder="1" applyAlignment="1">
      <alignment vertical="top" wrapText="1"/>
    </xf>
    <xf numFmtId="0" fontId="0" fillId="6" borderId="0" xfId="0" applyFill="1" applyBorder="1" applyAlignment="1">
      <alignment vertical="top" wrapText="1"/>
    </xf>
    <xf numFmtId="0" fontId="16" fillId="0" borderId="0" xfId="8" applyFont="1" applyAlignment="1">
      <alignment horizontal="left"/>
    </xf>
    <xf numFmtId="0" fontId="14" fillId="0" borderId="0" xfId="0" applyFont="1" applyBorder="1" applyAlignment="1">
      <alignment horizontal="left"/>
    </xf>
    <xf numFmtId="0" fontId="3" fillId="0" borderId="0" xfId="8" applyFont="1" applyAlignment="1">
      <alignment horizontal="center"/>
    </xf>
    <xf numFmtId="0" fontId="3" fillId="0" borderId="0" xfId="8" applyFont="1" applyBorder="1" applyAlignment="1">
      <alignment horizontal="center"/>
    </xf>
    <xf numFmtId="0" fontId="28" fillId="0" borderId="0" xfId="8" applyFont="1" applyBorder="1" applyAlignment="1">
      <alignment horizontal="center"/>
    </xf>
    <xf numFmtId="0" fontId="14" fillId="0" borderId="0" xfId="0" applyFont="1" applyAlignment="1">
      <alignment horizontal="left" wrapText="1"/>
    </xf>
    <xf numFmtId="0" fontId="44" fillId="0" borderId="0" xfId="0" applyFont="1" applyBorder="1" applyAlignment="1">
      <alignment vertical="top" wrapText="1"/>
    </xf>
    <xf numFmtId="0" fontId="0" fillId="0" borderId="0" xfId="0" applyBorder="1" applyAlignment="1">
      <alignment vertical="top" wrapText="1"/>
    </xf>
    <xf numFmtId="0" fontId="35" fillId="0" borderId="0" xfId="0" applyFont="1" applyBorder="1" applyAlignment="1">
      <alignment horizontal="center" vertical="top"/>
    </xf>
    <xf numFmtId="0" fontId="0" fillId="0" borderId="0" xfId="0" applyBorder="1" applyAlignment="1">
      <alignment horizontal="center" vertical="top"/>
    </xf>
    <xf numFmtId="0" fontId="35" fillId="0" borderId="0" xfId="0" applyFont="1" applyFill="1" applyBorder="1" applyAlignment="1">
      <alignment vertical="top" wrapText="1"/>
    </xf>
    <xf numFmtId="0" fontId="35" fillId="0" borderId="0" xfId="0" applyNumberFormat="1" applyFont="1" applyBorder="1" applyAlignment="1">
      <alignment vertical="top" wrapText="1"/>
    </xf>
    <xf numFmtId="0" fontId="35" fillId="0" borderId="0" xfId="0" applyFont="1" applyBorder="1" applyAlignment="1">
      <alignment vertical="top" wrapText="1"/>
    </xf>
    <xf numFmtId="0" fontId="14" fillId="4" borderId="0" xfId="0" applyFont="1" applyFill="1" applyBorder="1" applyAlignment="1">
      <alignment wrapText="1"/>
    </xf>
    <xf numFmtId="0" fontId="14" fillId="0" borderId="0" xfId="0" applyFont="1" applyBorder="1" applyAlignment="1">
      <alignment wrapText="1"/>
    </xf>
    <xf numFmtId="165" fontId="13" fillId="0" borderId="0" xfId="0" applyNumberFormat="1" applyFont="1" applyAlignment="1">
      <alignment wrapText="1"/>
    </xf>
    <xf numFmtId="0" fontId="14" fillId="0" borderId="0" xfId="0" applyFont="1" applyAlignment="1">
      <alignment wrapText="1"/>
    </xf>
    <xf numFmtId="0" fontId="16" fillId="0" borderId="117" xfId="0" applyNumberFormat="1" applyFont="1" applyBorder="1" applyAlignment="1">
      <alignment horizontal="center" vertical="center" wrapText="1"/>
    </xf>
    <xf numFmtId="0" fontId="3" fillId="0" borderId="125" xfId="0" applyNumberFormat="1" applyFont="1" applyBorder="1" applyAlignment="1">
      <alignment horizontal="center" vertical="center" wrapText="1"/>
    </xf>
    <xf numFmtId="0" fontId="3" fillId="0" borderId="124" xfId="0" applyNumberFormat="1" applyFont="1" applyBorder="1" applyAlignment="1">
      <alignment horizontal="center" vertical="center" wrapText="1"/>
    </xf>
    <xf numFmtId="0" fontId="3" fillId="0" borderId="8" xfId="0" applyNumberFormat="1" applyFont="1" applyBorder="1" applyAlignment="1">
      <alignment horizontal="center" vertical="center" wrapText="1"/>
    </xf>
    <xf numFmtId="0" fontId="3" fillId="0" borderId="0" xfId="0" applyNumberFormat="1" applyFont="1" applyBorder="1" applyAlignment="1">
      <alignment horizontal="center" vertical="center" wrapText="1"/>
    </xf>
    <xf numFmtId="0" fontId="3" fillId="0" borderId="46" xfId="0" applyNumberFormat="1" applyFont="1" applyBorder="1" applyAlignment="1">
      <alignment horizontal="center" vertical="center" wrapText="1"/>
    </xf>
    <xf numFmtId="165" fontId="21" fillId="4" borderId="0" xfId="0" applyNumberFormat="1" applyFont="1" applyFill="1" applyAlignment="1">
      <alignment horizontal="center" wrapText="1"/>
    </xf>
    <xf numFmtId="165" fontId="14" fillId="4" borderId="0" xfId="0" applyNumberFormat="1" applyFont="1" applyFill="1" applyAlignment="1">
      <alignment wrapText="1"/>
    </xf>
    <xf numFmtId="0" fontId="16" fillId="0" borderId="117" xfId="0" applyNumberFormat="1" applyFont="1" applyBorder="1" applyAlignment="1">
      <alignment horizontal="center" vertical="center"/>
    </xf>
    <xf numFmtId="0" fontId="3" fillId="0" borderId="125" xfId="0" applyNumberFormat="1" applyFont="1" applyBorder="1" applyAlignment="1">
      <alignment horizontal="center" vertical="center"/>
    </xf>
    <xf numFmtId="0" fontId="3" fillId="0" borderId="124" xfId="0" applyNumberFormat="1" applyFont="1" applyBorder="1" applyAlignment="1">
      <alignment horizontal="center" vertical="center"/>
    </xf>
    <xf numFmtId="0" fontId="3" fillId="0" borderId="8"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46" xfId="0" applyNumberFormat="1" applyFont="1" applyBorder="1" applyAlignment="1">
      <alignment horizontal="center" vertical="center"/>
    </xf>
    <xf numFmtId="0" fontId="16" fillId="0" borderId="2" xfId="0" applyNumberFormat="1" applyFont="1" applyBorder="1" applyAlignment="1">
      <alignment horizontal="center" vertical="center" wrapText="1"/>
    </xf>
    <xf numFmtId="0" fontId="16" fillId="0" borderId="6" xfId="0" applyNumberFormat="1" applyFont="1" applyBorder="1" applyAlignment="1">
      <alignment horizontal="center" vertical="center" wrapText="1"/>
    </xf>
    <xf numFmtId="0" fontId="16" fillId="0" borderId="117" xfId="0" applyNumberFormat="1" applyFont="1" applyBorder="1" applyAlignment="1">
      <alignment horizontal="center"/>
    </xf>
    <xf numFmtId="0" fontId="16" fillId="0" borderId="8" xfId="0" applyNumberFormat="1" applyFont="1" applyBorder="1" applyAlignment="1">
      <alignment horizontal="center"/>
    </xf>
    <xf numFmtId="0" fontId="16" fillId="0" borderId="68" xfId="0" applyNumberFormat="1" applyFont="1" applyBorder="1" applyAlignment="1">
      <alignment horizontal="center"/>
    </xf>
    <xf numFmtId="165" fontId="8" fillId="0" borderId="0" xfId="0" applyNumberFormat="1" applyFont="1" applyAlignment="1">
      <alignment horizontal="center"/>
    </xf>
    <xf numFmtId="0" fontId="3" fillId="0" borderId="0" xfId="0" applyFont="1" applyBorder="1" applyAlignment="1">
      <alignment horizontal="center"/>
    </xf>
    <xf numFmtId="165" fontId="3" fillId="0" borderId="0" xfId="0" applyNumberFormat="1" applyFont="1" applyAlignment="1">
      <alignment horizontal="center"/>
    </xf>
    <xf numFmtId="165" fontId="3" fillId="0" borderId="3" xfId="0" applyNumberFormat="1" applyFont="1" applyBorder="1" applyAlignment="1">
      <alignment horizontal="center"/>
    </xf>
    <xf numFmtId="3" fontId="9" fillId="0" borderId="0" xfId="0" applyNumberFormat="1" applyFont="1" applyAlignment="1"/>
    <xf numFmtId="0" fontId="26" fillId="0" borderId="0" xfId="0" applyFont="1" applyAlignment="1"/>
    <xf numFmtId="165" fontId="9" fillId="0" borderId="0" xfId="0" applyNumberFormat="1" applyFont="1" applyAlignment="1">
      <alignment horizontal="center"/>
    </xf>
    <xf numFmtId="0" fontId="3" fillId="0" borderId="0" xfId="0" applyFont="1" applyAlignment="1">
      <alignment horizontal="center"/>
    </xf>
    <xf numFmtId="165" fontId="11" fillId="0" borderId="0" xfId="0" applyNumberFormat="1" applyFont="1" applyAlignment="1">
      <alignment horizontal="center"/>
    </xf>
    <xf numFmtId="0" fontId="16" fillId="0" borderId="124" xfId="0" applyNumberFormat="1" applyFont="1" applyBorder="1" applyAlignment="1">
      <alignment horizontal="center" vertical="center" wrapText="1"/>
    </xf>
    <xf numFmtId="0" fontId="16" fillId="0" borderId="46" xfId="0" applyNumberFormat="1" applyFont="1" applyBorder="1" applyAlignment="1">
      <alignment horizontal="center" vertical="center" wrapText="1"/>
    </xf>
    <xf numFmtId="0" fontId="3" fillId="0" borderId="125" xfId="0" applyNumberFormat="1" applyFont="1" applyBorder="1" applyAlignment="1"/>
    <xf numFmtId="0" fontId="3" fillId="0" borderId="68" xfId="0" applyNumberFormat="1" applyFont="1" applyBorder="1" applyAlignment="1"/>
    <xf numFmtId="0" fontId="3" fillId="0" borderId="69" xfId="0" applyNumberFormat="1" applyFont="1" applyBorder="1" applyAlignment="1"/>
    <xf numFmtId="0" fontId="16" fillId="0" borderId="42" xfId="0" applyNumberFormat="1" applyFont="1" applyBorder="1" applyAlignment="1">
      <alignment horizontal="center"/>
    </xf>
    <xf numFmtId="0" fontId="3" fillId="0" borderId="44" xfId="0" applyNumberFormat="1" applyFont="1" applyBorder="1" applyAlignment="1">
      <alignment horizontal="center"/>
    </xf>
    <xf numFmtId="0" fontId="3" fillId="0" borderId="18" xfId="0" applyNumberFormat="1" applyFont="1" applyBorder="1" applyAlignment="1">
      <alignment horizontal="center"/>
    </xf>
    <xf numFmtId="0" fontId="9" fillId="0" borderId="0" xfId="0" applyNumberFormat="1" applyFont="1" applyAlignment="1"/>
    <xf numFmtId="0" fontId="23" fillId="0" borderId="0" xfId="0" applyNumberFormat="1" applyFont="1" applyAlignment="1"/>
    <xf numFmtId="0" fontId="9" fillId="0" borderId="0" xfId="0" applyNumberFormat="1" applyFont="1" applyAlignment="1">
      <alignment horizontal="center"/>
    </xf>
    <xf numFmtId="0" fontId="3" fillId="0" borderId="0" xfId="0" applyNumberFormat="1" applyFont="1" applyAlignment="1">
      <alignment horizontal="center"/>
    </xf>
    <xf numFmtId="0" fontId="11" fillId="0" borderId="0" xfId="0" applyNumberFormat="1" applyFont="1" applyAlignment="1">
      <alignment horizontal="center"/>
    </xf>
    <xf numFmtId="0" fontId="3" fillId="0" borderId="0" xfId="0" applyNumberFormat="1" applyFont="1" applyBorder="1" applyAlignment="1">
      <alignment horizontal="center"/>
    </xf>
    <xf numFmtId="0" fontId="8" fillId="0" borderId="0" xfId="0" applyNumberFormat="1" applyFont="1" applyAlignment="1">
      <alignment horizontal="center"/>
    </xf>
    <xf numFmtId="165" fontId="26" fillId="4" borderId="0" xfId="0" applyNumberFormat="1" applyFont="1" applyFill="1" applyAlignment="1">
      <alignment vertical="top" wrapText="1"/>
    </xf>
    <xf numFmtId="165" fontId="26" fillId="4" borderId="0" xfId="0" applyNumberFormat="1" applyFont="1" applyFill="1" applyBorder="1" applyAlignment="1">
      <alignment vertical="top" wrapText="1"/>
    </xf>
    <xf numFmtId="0" fontId="3" fillId="0" borderId="71" xfId="0" applyNumberFormat="1" applyFont="1" applyBorder="1" applyAlignment="1">
      <alignment horizontal="left"/>
    </xf>
    <xf numFmtId="0" fontId="3" fillId="0" borderId="114" xfId="0" applyNumberFormat="1" applyFont="1" applyBorder="1" applyAlignment="1">
      <alignment horizontal="left"/>
    </xf>
    <xf numFmtId="0" fontId="3" fillId="0" borderId="13" xfId="0" applyNumberFormat="1" applyFont="1" applyBorder="1" applyAlignment="1">
      <alignment horizontal="left"/>
    </xf>
    <xf numFmtId="0" fontId="3" fillId="0" borderId="130" xfId="0" applyNumberFormat="1" applyFont="1" applyBorder="1" applyAlignment="1">
      <alignment horizontal="left"/>
    </xf>
    <xf numFmtId="0" fontId="3" fillId="0" borderId="48" xfId="0" applyNumberFormat="1" applyFont="1" applyBorder="1" applyAlignment="1">
      <alignment horizontal="left"/>
    </xf>
    <xf numFmtId="0" fontId="3" fillId="0" borderId="120" xfId="0" applyNumberFormat="1" applyFont="1" applyBorder="1" applyAlignment="1">
      <alignment horizontal="left"/>
    </xf>
    <xf numFmtId="0" fontId="3" fillId="0" borderId="117" xfId="0" applyNumberFormat="1" applyFont="1" applyBorder="1" applyAlignment="1">
      <alignment horizontal="center"/>
    </xf>
    <xf numFmtId="0" fontId="16" fillId="0" borderId="7" xfId="0" applyNumberFormat="1" applyFont="1" applyBorder="1" applyAlignment="1">
      <alignment horizontal="left" indent="5"/>
    </xf>
    <xf numFmtId="0" fontId="16" fillId="0" borderId="4" xfId="0" applyNumberFormat="1" applyFont="1" applyBorder="1" applyAlignment="1">
      <alignment horizontal="left" indent="5"/>
    </xf>
    <xf numFmtId="165" fontId="50" fillId="0" borderId="0" xfId="0" applyNumberFormat="1" applyFont="1" applyAlignment="1">
      <alignment horizontal="center"/>
    </xf>
    <xf numFmtId="0" fontId="50" fillId="0" borderId="0" xfId="0" applyFont="1" applyBorder="1" applyAlignment="1">
      <alignment horizontal="center"/>
    </xf>
    <xf numFmtId="0" fontId="26" fillId="4" borderId="0" xfId="0" applyFont="1" applyFill="1" applyBorder="1" applyAlignment="1">
      <alignment vertical="top" wrapText="1"/>
    </xf>
    <xf numFmtId="0" fontId="26" fillId="4" borderId="0" xfId="0" applyFont="1" applyFill="1" applyBorder="1" applyAlignment="1">
      <alignment wrapText="1"/>
    </xf>
    <xf numFmtId="0" fontId="17" fillId="0" borderId="0" xfId="0" applyNumberFormat="1" applyFont="1" applyAlignment="1"/>
    <xf numFmtId="0" fontId="5" fillId="0" borderId="0" xfId="0" applyNumberFormat="1" applyFont="1" applyAlignment="1"/>
    <xf numFmtId="0" fontId="5" fillId="0" borderId="0" xfId="0" applyNumberFormat="1" applyFont="1" applyAlignment="1">
      <alignment horizontal="center"/>
    </xf>
    <xf numFmtId="0" fontId="5" fillId="0" borderId="0" xfId="0" applyNumberFormat="1" applyFont="1" applyBorder="1" applyAlignment="1">
      <alignment horizontal="center"/>
    </xf>
    <xf numFmtId="165" fontId="51" fillId="0" borderId="0" xfId="0" applyNumberFormat="1" applyFont="1" applyAlignment="1">
      <alignment horizontal="center"/>
    </xf>
    <xf numFmtId="0" fontId="51" fillId="0" borderId="0" xfId="0" applyFont="1" applyBorder="1" applyAlignment="1">
      <alignment horizontal="center"/>
    </xf>
    <xf numFmtId="0" fontId="5" fillId="0" borderId="125" xfId="0" applyNumberFormat="1" applyFont="1" applyBorder="1" applyAlignment="1"/>
    <xf numFmtId="0" fontId="5" fillId="0" borderId="68" xfId="0" applyNumberFormat="1" applyFont="1" applyBorder="1" applyAlignment="1"/>
    <xf numFmtId="0" fontId="5" fillId="0" borderId="69" xfId="0" applyNumberFormat="1" applyFont="1" applyBorder="1" applyAlignment="1"/>
    <xf numFmtId="0" fontId="5" fillId="0" borderId="44" xfId="0" applyNumberFormat="1" applyFont="1" applyBorder="1" applyAlignment="1">
      <alignment horizontal="center"/>
    </xf>
    <xf numFmtId="0" fontId="5" fillId="0" borderId="18" xfId="0" applyNumberFormat="1" applyFont="1" applyBorder="1" applyAlignment="1">
      <alignment horizontal="center"/>
    </xf>
    <xf numFmtId="0" fontId="5" fillId="0" borderId="117" xfId="0" applyNumberFormat="1" applyFont="1" applyBorder="1" applyAlignment="1">
      <alignment horizontal="center"/>
    </xf>
    <xf numFmtId="0" fontId="5" fillId="0" borderId="124" xfId="0" applyNumberFormat="1" applyFont="1" applyBorder="1" applyAlignment="1">
      <alignment horizontal="center"/>
    </xf>
    <xf numFmtId="0" fontId="5" fillId="0" borderId="71" xfId="0" applyNumberFormat="1" applyFont="1" applyBorder="1" applyAlignment="1">
      <alignment horizontal="left"/>
    </xf>
    <xf numFmtId="0" fontId="5" fillId="0" borderId="114" xfId="0" applyNumberFormat="1" applyFont="1" applyBorder="1" applyAlignment="1">
      <alignment horizontal="left"/>
    </xf>
    <xf numFmtId="0" fontId="5" fillId="0" borderId="13" xfId="0" applyNumberFormat="1" applyFont="1" applyBorder="1" applyAlignment="1">
      <alignment horizontal="left"/>
    </xf>
    <xf numFmtId="0" fontId="5" fillId="0" borderId="130" xfId="0" applyNumberFormat="1" applyFont="1" applyBorder="1" applyAlignment="1">
      <alignment horizontal="left"/>
    </xf>
    <xf numFmtId="165" fontId="41" fillId="4" borderId="0" xfId="0" applyNumberFormat="1" applyFont="1" applyFill="1" applyAlignment="1">
      <alignment vertical="top" wrapText="1"/>
    </xf>
    <xf numFmtId="165" fontId="41" fillId="4" borderId="0" xfId="0" applyNumberFormat="1" applyFont="1" applyFill="1" applyBorder="1" applyAlignment="1">
      <alignment vertical="top" wrapText="1"/>
    </xf>
    <xf numFmtId="0" fontId="41" fillId="4" borderId="0" xfId="0" applyFont="1" applyFill="1" applyBorder="1" applyAlignment="1">
      <alignment wrapText="1"/>
    </xf>
    <xf numFmtId="0" fontId="41" fillId="4" borderId="0" xfId="0" applyFont="1" applyFill="1" applyBorder="1" applyAlignment="1">
      <alignment vertical="top" wrapText="1"/>
    </xf>
    <xf numFmtId="0" fontId="5" fillId="0" borderId="48" xfId="0" applyNumberFormat="1" applyFont="1" applyBorder="1" applyAlignment="1">
      <alignment horizontal="left"/>
    </xf>
    <xf numFmtId="0" fontId="5" fillId="0" borderId="120" xfId="0" applyNumberFormat="1" applyFont="1" applyBorder="1" applyAlignment="1">
      <alignment horizontal="left"/>
    </xf>
    <xf numFmtId="0" fontId="23" fillId="0" borderId="0" xfId="0" applyNumberFormat="1" applyFont="1" applyBorder="1" applyAlignment="1"/>
    <xf numFmtId="0" fontId="11" fillId="0" borderId="0" xfId="0" applyNumberFormat="1" applyFont="1" applyBorder="1" applyAlignment="1">
      <alignment horizontal="center"/>
    </xf>
    <xf numFmtId="3" fontId="17" fillId="0" borderId="0" xfId="0" applyNumberFormat="1" applyFont="1" applyBorder="1" applyAlignment="1">
      <alignment horizontal="center"/>
    </xf>
    <xf numFmtId="165" fontId="48" fillId="0" borderId="125" xfId="0" applyNumberFormat="1" applyFont="1" applyBorder="1" applyAlignment="1">
      <alignment horizontal="center"/>
    </xf>
    <xf numFmtId="165" fontId="3" fillId="0" borderId="0" xfId="0" applyNumberFormat="1" applyFont="1" applyBorder="1" applyAlignment="1">
      <alignment horizontal="center"/>
    </xf>
    <xf numFmtId="165" fontId="6" fillId="2" borderId="115" xfId="0" applyNumberFormat="1" applyFont="1" applyFill="1" applyBorder="1" applyAlignment="1">
      <alignment horizontal="center"/>
    </xf>
    <xf numFmtId="0" fontId="25" fillId="2" borderId="136" xfId="0" applyNumberFormat="1" applyFont="1" applyFill="1" applyBorder="1" applyAlignment="1">
      <alignment horizontal="center" wrapText="1"/>
    </xf>
    <xf numFmtId="0" fontId="3" fillId="0" borderId="116" xfId="0" applyNumberFormat="1" applyFont="1" applyBorder="1" applyAlignment="1">
      <alignment horizontal="center" wrapText="1"/>
    </xf>
    <xf numFmtId="0" fontId="25" fillId="2" borderId="56" xfId="0" applyNumberFormat="1" applyFont="1" applyFill="1" applyBorder="1" applyAlignment="1">
      <alignment horizontal="center" wrapText="1"/>
    </xf>
    <xf numFmtId="0" fontId="3" fillId="0" borderId="38" xfId="0" applyNumberFormat="1" applyFont="1" applyBorder="1" applyAlignment="1">
      <alignment horizontal="center" wrapText="1"/>
    </xf>
    <xf numFmtId="0" fontId="25" fillId="2" borderId="41" xfId="0" applyNumberFormat="1" applyFont="1" applyFill="1" applyBorder="1" applyAlignment="1">
      <alignment horizontal="center" wrapText="1"/>
    </xf>
    <xf numFmtId="0" fontId="3" fillId="0" borderId="39" xfId="0" applyNumberFormat="1" applyFont="1" applyBorder="1" applyAlignment="1">
      <alignment horizontal="center" wrapText="1"/>
    </xf>
    <xf numFmtId="0" fontId="25" fillId="2" borderId="137" xfId="0" applyNumberFormat="1" applyFont="1" applyFill="1" applyBorder="1" applyAlignment="1">
      <alignment horizontal="center" wrapText="1"/>
    </xf>
    <xf numFmtId="0" fontId="25" fillId="2" borderId="138" xfId="0" applyNumberFormat="1" applyFont="1" applyFill="1" applyBorder="1" applyAlignment="1">
      <alignment horizontal="center" wrapText="1"/>
    </xf>
    <xf numFmtId="0" fontId="25" fillId="2" borderId="139" xfId="0" applyNumberFormat="1" applyFont="1" applyFill="1" applyBorder="1" applyAlignment="1">
      <alignment horizontal="center" vertical="center"/>
    </xf>
    <xf numFmtId="0" fontId="25" fillId="2" borderId="140" xfId="0" applyNumberFormat="1" applyFont="1" applyFill="1" applyBorder="1" applyAlignment="1">
      <alignment horizontal="center" vertical="center"/>
    </xf>
    <xf numFmtId="0" fontId="25" fillId="2" borderId="141" xfId="0" applyNumberFormat="1" applyFont="1" applyFill="1" applyBorder="1" applyAlignment="1">
      <alignment horizontal="center" vertical="center"/>
    </xf>
    <xf numFmtId="0" fontId="25" fillId="2" borderId="142" xfId="0" applyNumberFormat="1" applyFont="1" applyFill="1" applyBorder="1" applyAlignment="1">
      <alignment horizontal="center" vertical="center" wrapText="1"/>
    </xf>
    <xf numFmtId="0" fontId="3" fillId="0" borderId="143" xfId="0" applyNumberFormat="1" applyFont="1" applyBorder="1" applyAlignment="1">
      <alignment horizontal="center" vertical="center" wrapText="1"/>
    </xf>
    <xf numFmtId="0" fontId="3" fillId="0" borderId="144" xfId="0" applyNumberFormat="1" applyFont="1" applyBorder="1" applyAlignment="1">
      <alignment horizontal="center" wrapText="1"/>
    </xf>
    <xf numFmtId="0" fontId="25" fillId="2" borderId="145" xfId="0" applyNumberFormat="1" applyFont="1" applyFill="1" applyBorder="1" applyAlignment="1">
      <alignment horizontal="center" wrapText="1"/>
    </xf>
    <xf numFmtId="0" fontId="3" fillId="0" borderId="146" xfId="0" applyNumberFormat="1" applyFont="1" applyBorder="1" applyAlignment="1">
      <alignment horizontal="center" wrapText="1"/>
    </xf>
    <xf numFmtId="0" fontId="25" fillId="2" borderId="147" xfId="0" applyNumberFormat="1" applyFont="1" applyFill="1" applyBorder="1" applyAlignment="1">
      <alignment horizontal="center" wrapText="1"/>
    </xf>
    <xf numFmtId="0" fontId="3" fillId="0" borderId="8" xfId="0" applyNumberFormat="1" applyFont="1" applyBorder="1" applyAlignment="1">
      <alignment wrapText="1"/>
    </xf>
    <xf numFmtId="0" fontId="3" fillId="0" borderId="121" xfId="0" applyNumberFormat="1" applyFont="1" applyBorder="1" applyAlignment="1">
      <alignment wrapText="1"/>
    </xf>
    <xf numFmtId="0" fontId="25" fillId="2" borderId="131" xfId="0" applyNumberFormat="1" applyFont="1" applyFill="1" applyBorder="1" applyAlignment="1">
      <alignment horizontal="center" wrapText="1"/>
    </xf>
    <xf numFmtId="0" fontId="3" fillId="0" borderId="132" xfId="0" applyNumberFormat="1" applyFont="1" applyBorder="1" applyAlignment="1">
      <alignment horizontal="center" wrapText="1"/>
    </xf>
    <xf numFmtId="0" fontId="3" fillId="0" borderId="7" xfId="0" applyNumberFormat="1" applyFont="1" applyBorder="1" applyAlignment="1">
      <alignment horizontal="center" wrapText="1"/>
    </xf>
    <xf numFmtId="0" fontId="3" fillId="0" borderId="4" xfId="0" applyNumberFormat="1" applyFont="1" applyBorder="1" applyAlignment="1">
      <alignment horizontal="center" wrapText="1"/>
    </xf>
    <xf numFmtId="0" fontId="25" fillId="2" borderId="131" xfId="0" applyNumberFormat="1" applyFont="1" applyFill="1" applyBorder="1" applyAlignment="1">
      <alignment horizontal="center" vertical="center" wrapText="1"/>
    </xf>
    <xf numFmtId="0" fontId="3" fillId="0" borderId="132" xfId="0" applyNumberFormat="1" applyFont="1" applyBorder="1" applyAlignment="1">
      <alignment horizontal="center" vertical="center" wrapText="1"/>
    </xf>
    <xf numFmtId="0" fontId="3" fillId="0" borderId="7" xfId="0" applyNumberFormat="1" applyFont="1" applyBorder="1" applyAlignment="1">
      <alignment horizontal="center" vertical="center" wrapText="1"/>
    </xf>
    <xf numFmtId="0" fontId="3" fillId="0" borderId="4" xfId="0" applyNumberFormat="1" applyFont="1" applyBorder="1" applyAlignment="1">
      <alignment horizontal="center" vertical="center" wrapText="1"/>
    </xf>
    <xf numFmtId="0" fontId="3" fillId="0" borderId="170" xfId="0" applyNumberFormat="1" applyFont="1" applyBorder="1" applyAlignment="1">
      <alignment horizontal="center" vertical="center" wrapText="1"/>
    </xf>
    <xf numFmtId="0" fontId="3" fillId="0" borderId="40" xfId="0" applyNumberFormat="1" applyFont="1" applyBorder="1" applyAlignment="1">
      <alignment horizontal="center" vertical="center" wrapText="1"/>
    </xf>
    <xf numFmtId="0" fontId="25" fillId="2" borderId="169" xfId="0" applyNumberFormat="1" applyFont="1" applyFill="1" applyBorder="1" applyAlignment="1">
      <alignment wrapText="1"/>
    </xf>
    <xf numFmtId="0" fontId="3" fillId="0" borderId="164" xfId="0" applyNumberFormat="1" applyFont="1" applyBorder="1" applyAlignment="1">
      <alignment wrapText="1"/>
    </xf>
    <xf numFmtId="0" fontId="3" fillId="0" borderId="171" xfId="0" applyNumberFormat="1" applyFont="1" applyBorder="1" applyAlignment="1">
      <alignment wrapText="1"/>
    </xf>
    <xf numFmtId="165" fontId="52" fillId="2" borderId="0" xfId="0" applyNumberFormat="1" applyFont="1" applyFill="1" applyAlignment="1">
      <alignment horizontal="center"/>
    </xf>
    <xf numFmtId="165" fontId="6" fillId="2" borderId="69" xfId="0" applyNumberFormat="1" applyFont="1" applyFill="1" applyBorder="1" applyAlignment="1">
      <alignment horizontal="center"/>
    </xf>
    <xf numFmtId="0" fontId="33" fillId="2" borderId="0" xfId="0" applyNumberFormat="1" applyFont="1" applyFill="1" applyAlignment="1">
      <alignment horizontal="center"/>
    </xf>
    <xf numFmtId="0" fontId="32" fillId="2" borderId="0" xfId="0" applyNumberFormat="1" applyFont="1" applyFill="1" applyAlignment="1">
      <alignment horizontal="center"/>
    </xf>
    <xf numFmtId="0" fontId="31" fillId="2" borderId="0" xfId="0" applyNumberFormat="1" applyFont="1" applyFill="1" applyAlignment="1"/>
    <xf numFmtId="165" fontId="31" fillId="2" borderId="0" xfId="0" applyNumberFormat="1" applyFont="1" applyFill="1" applyAlignment="1">
      <alignment horizontal="center"/>
    </xf>
    <xf numFmtId="165" fontId="6" fillId="2" borderId="0" xfId="0" applyNumberFormat="1" applyFont="1" applyFill="1" applyAlignment="1">
      <alignment horizontal="center"/>
    </xf>
    <xf numFmtId="0" fontId="0" fillId="4" borderId="0" xfId="0" applyFill="1" applyBorder="1" applyAlignment="1">
      <alignment vertical="top" wrapText="1"/>
    </xf>
    <xf numFmtId="0" fontId="21" fillId="4" borderId="0" xfId="0" applyFont="1" applyFill="1" applyBorder="1" applyAlignment="1">
      <alignment vertical="top" wrapText="1"/>
    </xf>
    <xf numFmtId="0" fontId="21" fillId="0" borderId="0" xfId="0" applyFont="1" applyBorder="1" applyAlignment="1">
      <alignment vertical="top" wrapText="1"/>
    </xf>
    <xf numFmtId="0" fontId="14" fillId="0" borderId="0" xfId="0" applyFont="1" applyBorder="1" applyAlignment="1">
      <alignment vertical="top" wrapText="1"/>
    </xf>
    <xf numFmtId="0" fontId="14" fillId="4" borderId="0" xfId="0" applyNumberFormat="1" applyFont="1" applyFill="1" applyBorder="1" applyAlignment="1">
      <alignment vertical="top" wrapText="1"/>
    </xf>
    <xf numFmtId="165" fontId="14" fillId="4" borderId="0" xfId="0" applyNumberFormat="1" applyFont="1" applyFill="1" applyBorder="1" applyAlignment="1">
      <alignment vertical="top" wrapText="1"/>
    </xf>
    <xf numFmtId="0" fontId="14" fillId="0" borderId="0" xfId="0" applyNumberFormat="1" applyFont="1" applyBorder="1" applyAlignment="1">
      <alignment vertical="top" wrapText="1"/>
    </xf>
    <xf numFmtId="0" fontId="24" fillId="2" borderId="117" xfId="0" applyNumberFormat="1" applyFont="1" applyFill="1" applyBorder="1" applyAlignment="1"/>
    <xf numFmtId="0" fontId="8" fillId="0" borderId="0" xfId="0" applyNumberFormat="1" applyFont="1" applyBorder="1" applyAlignment="1">
      <alignment horizontal="center"/>
    </xf>
    <xf numFmtId="0" fontId="0" fillId="0" borderId="0" xfId="0" applyNumberFormat="1" applyBorder="1" applyAlignment="1"/>
    <xf numFmtId="0" fontId="25" fillId="2" borderId="42" xfId="0" applyNumberFormat="1" applyFont="1" applyFill="1" applyBorder="1" applyAlignment="1">
      <alignment horizontal="center" vertical="center"/>
    </xf>
    <xf numFmtId="0" fontId="14" fillId="0" borderId="18" xfId="0" applyNumberFormat="1" applyFont="1" applyBorder="1" applyAlignment="1">
      <alignment horizontal="center" vertical="center"/>
    </xf>
    <xf numFmtId="0" fontId="25" fillId="2" borderId="18" xfId="0" applyNumberFormat="1" applyFont="1" applyFill="1" applyBorder="1" applyAlignment="1">
      <alignment horizontal="center" vertical="center"/>
    </xf>
    <xf numFmtId="0" fontId="16" fillId="0" borderId="42" xfId="0" applyNumberFormat="1" applyFont="1" applyBorder="1" applyAlignment="1">
      <alignment horizontal="center" vertical="center" wrapText="1"/>
    </xf>
    <xf numFmtId="0" fontId="16" fillId="0" borderId="18" xfId="0" applyNumberFormat="1" applyFont="1" applyBorder="1" applyAlignment="1">
      <alignment horizontal="center" vertical="center" wrapText="1"/>
    </xf>
    <xf numFmtId="165" fontId="50" fillId="0" borderId="0" xfId="0" applyNumberFormat="1" applyFont="1" applyBorder="1" applyAlignment="1">
      <alignment horizontal="center"/>
    </xf>
    <xf numFmtId="165" fontId="21" fillId="4" borderId="0" xfId="0" applyNumberFormat="1" applyFont="1" applyFill="1" applyBorder="1" applyAlignment="1">
      <alignment horizontal="center"/>
    </xf>
    <xf numFmtId="0" fontId="25" fillId="2" borderId="42" xfId="0" applyNumberFormat="1" applyFont="1" applyFill="1" applyBorder="1" applyAlignment="1">
      <alignment horizontal="center" vertical="center" wrapText="1"/>
    </xf>
    <xf numFmtId="0" fontId="14" fillId="0" borderId="44" xfId="0" applyNumberFormat="1" applyFont="1" applyBorder="1" applyAlignment="1">
      <alignment horizontal="center" vertical="center" wrapText="1"/>
    </xf>
    <xf numFmtId="0" fontId="26" fillId="0" borderId="0" xfId="0" applyNumberFormat="1" applyFont="1" applyBorder="1" applyAlignment="1"/>
    <xf numFmtId="3" fontId="17" fillId="0" borderId="0" xfId="0" applyNumberFormat="1" applyFont="1" applyBorder="1" applyAlignment="1"/>
    <xf numFmtId="0" fontId="0" fillId="0" borderId="0" xfId="0" applyBorder="1" applyAlignment="1"/>
    <xf numFmtId="0" fontId="9" fillId="0" borderId="0" xfId="0" applyNumberFormat="1" applyFont="1" applyBorder="1" applyAlignment="1">
      <alignment horizontal="center"/>
    </xf>
    <xf numFmtId="166" fontId="8" fillId="4" borderId="0" xfId="0" applyNumberFormat="1" applyFont="1" applyFill="1" applyBorder="1" applyAlignment="1">
      <alignment vertical="top" wrapText="1"/>
    </xf>
    <xf numFmtId="0" fontId="20" fillId="4" borderId="0" xfId="0" applyFont="1" applyFill="1" applyBorder="1" applyAlignment="1">
      <alignment vertical="top" wrapText="1"/>
    </xf>
    <xf numFmtId="166" fontId="62" fillId="4" borderId="0" xfId="0" applyNumberFormat="1" applyFont="1" applyFill="1" applyBorder="1" applyAlignment="1">
      <alignment horizontal="center"/>
    </xf>
    <xf numFmtId="0" fontId="8" fillId="4" borderId="0" xfId="0" applyFont="1" applyFill="1" applyBorder="1" applyAlignment="1">
      <alignment vertical="top" wrapText="1"/>
    </xf>
    <xf numFmtId="167" fontId="71" fillId="0" borderId="125" xfId="1" applyNumberFormat="1" applyFont="1" applyFill="1" applyBorder="1" applyAlignment="1">
      <alignment horizontal="center" vertical="top" wrapText="1"/>
    </xf>
    <xf numFmtId="167" fontId="71" fillId="0" borderId="3" xfId="1" applyNumberFormat="1" applyFont="1" applyFill="1" applyBorder="1" applyAlignment="1">
      <alignment horizontal="center" vertical="top" wrapText="1"/>
    </xf>
    <xf numFmtId="0" fontId="72" fillId="0" borderId="42" xfId="6" applyFont="1" applyFill="1" applyBorder="1" applyAlignment="1">
      <alignment horizontal="left" vertical="center"/>
    </xf>
    <xf numFmtId="0" fontId="72" fillId="0" borderId="44" xfId="6" applyFont="1" applyFill="1" applyBorder="1" applyAlignment="1">
      <alignment horizontal="left" vertical="center"/>
    </xf>
    <xf numFmtId="0" fontId="71" fillId="0" borderId="117" xfId="6" applyNumberFormat="1" applyFont="1" applyFill="1" applyBorder="1" applyAlignment="1" applyProtection="1"/>
    <xf numFmtId="0" fontId="71" fillId="0" borderId="125" xfId="6" applyNumberFormat="1" applyFont="1" applyFill="1" applyBorder="1" applyAlignment="1" applyProtection="1"/>
    <xf numFmtId="0" fontId="71" fillId="0" borderId="7" xfId="6" applyNumberFormat="1" applyFont="1" applyFill="1" applyBorder="1" applyAlignment="1" applyProtection="1"/>
    <xf numFmtId="0" fontId="71" fillId="0" borderId="3" xfId="6" applyNumberFormat="1" applyFont="1" applyFill="1" applyBorder="1" applyAlignment="1" applyProtection="1"/>
    <xf numFmtId="166" fontId="8" fillId="4" borderId="0" xfId="0" applyNumberFormat="1" applyFont="1" applyFill="1" applyBorder="1" applyAlignment="1">
      <alignment horizontal="left" wrapText="1"/>
    </xf>
    <xf numFmtId="0" fontId="20" fillId="4" borderId="0" xfId="0" applyFont="1" applyFill="1" applyBorder="1" applyAlignment="1">
      <alignment wrapText="1"/>
    </xf>
    <xf numFmtId="3" fontId="16" fillId="0" borderId="0" xfId="6" applyNumberFormat="1" applyFont="1" applyAlignment="1">
      <alignment horizontal="left"/>
    </xf>
    <xf numFmtId="166" fontId="5" fillId="0" borderId="0" xfId="6" applyNumberFormat="1" applyFont="1" applyAlignment="1">
      <alignment horizontal="center"/>
    </xf>
    <xf numFmtId="166" fontId="16" fillId="0" borderId="0" xfId="6" applyNumberFormat="1" applyFont="1" applyAlignment="1">
      <alignment horizontal="center"/>
    </xf>
    <xf numFmtId="167" fontId="71" fillId="0" borderId="124" xfId="1" applyNumberFormat="1" applyFont="1" applyFill="1" applyBorder="1" applyAlignment="1">
      <alignment horizontal="center" vertical="top" wrapText="1"/>
    </xf>
    <xf numFmtId="167" fontId="71" fillId="0" borderId="4" xfId="1" applyNumberFormat="1" applyFont="1" applyFill="1" applyBorder="1" applyAlignment="1">
      <alignment horizontal="center" vertical="top" wrapText="1"/>
    </xf>
    <xf numFmtId="167" fontId="71" fillId="0" borderId="117" xfId="1" applyNumberFormat="1" applyFont="1" applyFill="1" applyBorder="1" applyAlignment="1">
      <alignment horizontal="center" vertical="top" wrapText="1"/>
    </xf>
    <xf numFmtId="167" fontId="71" fillId="0" borderId="7" xfId="1" applyNumberFormat="1" applyFont="1" applyFill="1" applyBorder="1" applyAlignment="1">
      <alignment horizontal="center" vertical="top" wrapText="1"/>
    </xf>
    <xf numFmtId="0" fontId="0" fillId="0" borderId="0" xfId="0" applyAlignment="1"/>
    <xf numFmtId="167" fontId="8" fillId="0" borderId="0" xfId="1" applyNumberFormat="1" applyFont="1" applyFill="1" applyBorder="1" applyAlignment="1" applyProtection="1">
      <alignment horizontal="center"/>
    </xf>
    <xf numFmtId="167" fontId="25" fillId="0" borderId="0" xfId="1" applyNumberFormat="1" applyFont="1" applyAlignment="1">
      <alignment horizontal="center" vertical="center"/>
    </xf>
    <xf numFmtId="167" fontId="69" fillId="0" borderId="0" xfId="1" applyNumberFormat="1" applyFont="1" applyAlignment="1">
      <alignment horizontal="center" vertical="center"/>
    </xf>
    <xf numFmtId="0" fontId="0" fillId="0" borderId="0" xfId="0" applyAlignment="1">
      <alignment vertical="top" wrapText="1"/>
    </xf>
    <xf numFmtId="0" fontId="8" fillId="0" borderId="3" xfId="6" applyNumberFormat="1" applyFont="1" applyFill="1" applyBorder="1" applyAlignment="1" applyProtection="1">
      <alignment horizontal="center"/>
    </xf>
    <xf numFmtId="0" fontId="0" fillId="0" borderId="0" xfId="0" applyBorder="1" applyAlignment="1">
      <alignment wrapText="1"/>
    </xf>
    <xf numFmtId="0" fontId="70" fillId="0" borderId="3" xfId="6" applyFont="1" applyBorder="1" applyAlignment="1">
      <alignment horizontal="center" vertical="center"/>
    </xf>
    <xf numFmtId="0" fontId="20" fillId="0" borderId="0" xfId="0" applyFont="1" applyBorder="1" applyAlignment="1">
      <alignment vertical="top" wrapText="1"/>
    </xf>
    <xf numFmtId="0" fontId="20" fillId="0" borderId="0" xfId="0" applyFont="1" applyBorder="1" applyAlignment="1">
      <alignment horizontal="center"/>
    </xf>
    <xf numFmtId="0" fontId="20" fillId="0" borderId="0" xfId="0" applyFont="1" applyBorder="1" applyAlignment="1">
      <alignment wrapText="1"/>
    </xf>
    <xf numFmtId="0" fontId="0" fillId="0" borderId="0" xfId="0" applyBorder="1"/>
    <xf numFmtId="0" fontId="55" fillId="0" borderId="0" xfId="0" applyFont="1" applyFill="1" applyBorder="1" applyAlignment="1">
      <alignment horizontal="center"/>
    </xf>
    <xf numFmtId="0" fontId="79" fillId="0" borderId="0" xfId="0" applyFont="1" applyBorder="1" applyAlignment="1">
      <alignment horizontal="center"/>
    </xf>
    <xf numFmtId="0" fontId="82" fillId="4" borderId="0" xfId="0" applyFont="1" applyFill="1" applyBorder="1" applyAlignment="1">
      <alignment horizontal="center" wrapText="1"/>
    </xf>
    <xf numFmtId="0" fontId="16" fillId="0" borderId="0" xfId="0" applyFont="1" applyBorder="1" applyAlignment="1"/>
    <xf numFmtId="0" fontId="81" fillId="0" borderId="104" xfId="0" applyFont="1" applyFill="1" applyBorder="1" applyAlignment="1">
      <alignment horizontal="center" vertical="center" wrapText="1"/>
    </xf>
    <xf numFmtId="0" fontId="27" fillId="0" borderId="5" xfId="0" applyFont="1" applyBorder="1" applyAlignment="1">
      <alignment wrapText="1"/>
    </xf>
    <xf numFmtId="0" fontId="27" fillId="0" borderId="0" xfId="0" applyFont="1" applyBorder="1" applyAlignment="1">
      <alignment horizontal="left"/>
    </xf>
    <xf numFmtId="0" fontId="16" fillId="0" borderId="0" xfId="0" applyFont="1" applyBorder="1" applyAlignment="1">
      <alignment horizontal="left"/>
    </xf>
    <xf numFmtId="3" fontId="5" fillId="0" borderId="0" xfId="0" applyNumberFormat="1" applyFont="1" applyBorder="1" applyAlignment="1">
      <alignment horizontal="center"/>
    </xf>
    <xf numFmtId="0" fontId="5" fillId="0" borderId="0" xfId="0" applyFont="1" applyBorder="1" applyAlignment="1">
      <alignment horizontal="left"/>
    </xf>
    <xf numFmtId="0" fontId="8" fillId="0" borderId="0" xfId="0" applyFont="1" applyFill="1" applyBorder="1" applyAlignment="1">
      <alignment vertical="top" wrapText="1"/>
    </xf>
    <xf numFmtId="0" fontId="0" fillId="0" borderId="0" xfId="0" applyFill="1" applyBorder="1"/>
    <xf numFmtId="166" fontId="8" fillId="0" borderId="0" xfId="0" applyNumberFormat="1" applyFont="1" applyFill="1" applyBorder="1" applyAlignment="1">
      <alignment vertical="top" wrapText="1"/>
    </xf>
    <xf numFmtId="0" fontId="5" fillId="0" borderId="0" xfId="5" applyFont="1" applyAlignment="1">
      <alignment horizontal="center" vertical="top"/>
    </xf>
    <xf numFmtId="0" fontId="16" fillId="0" borderId="0" xfId="0" applyFont="1" applyBorder="1" applyAlignment="1">
      <alignment horizontal="center"/>
    </xf>
  </cellXfs>
  <cellStyles count="10">
    <cellStyle name="Comma" xfId="1" builtinId="3"/>
    <cellStyle name="Comma 2" xfId="2"/>
    <cellStyle name="Currency" xfId="3" builtinId="4"/>
    <cellStyle name="Normal" xfId="0" builtinId="0"/>
    <cellStyle name="Normal 2" xfId="4"/>
    <cellStyle name="Normal_FY 2011 Qs for IT Requests 04-16-09" xfId="5"/>
    <cellStyle name="Normal_FY2009 Cost Mod Prototype - Update 03-05-07" xfId="6"/>
    <cellStyle name="Normal_Improve by DU" xfId="7"/>
    <cellStyle name="Normal_Rsrcs_X_ DOJ Goal  Obj" xfId="8"/>
    <cellStyle name="Percent" xfId="9"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2B2B2"/>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DDDDDD"/>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2.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19050</xdr:colOff>
      <xdr:row>3</xdr:row>
      <xdr:rowOff>19050</xdr:rowOff>
    </xdr:from>
    <xdr:to>
      <xdr:col>9</xdr:col>
      <xdr:colOff>619125</xdr:colOff>
      <xdr:row>30</xdr:row>
      <xdr:rowOff>28575</xdr:rowOff>
    </xdr:to>
    <xdr:pic>
      <xdr:nvPicPr>
        <xdr:cNvPr id="266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3067050" y="276225"/>
          <a:ext cx="4410075" cy="51625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WINNT\Profiles\debjones\Temporary%20Internet%20Files\OLKD\2006%20Perf%20Budget%20Cong%20Submission%20Exhibits%20Template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Budget_Staff\napostolides\FY06%20Formulation\05%20OMB%20Budget%20-%20chart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Owner.YOUR-ACAC603BCC\Local%20Settings\Temporary%20Internet%20Files\Content.IE5\QRZ3RGRV\FY12%20Exhibit%20NEW%20Template%20-%20CJ%20Submission%20508%20Compliant%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Mahoney\CMahoney's%20Documents\CRS%20Congressional%20Budget%20Submission\FY12%20Exhibit%20NEW%20Template%20-%20CJ%20Submission%20508%20Compliant%20Fina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Org Chart"/>
      <sheetName val="Approp Lang"/>
      <sheetName val="Sum of Req"/>
      <sheetName val="Increases Offsets"/>
      <sheetName val="Strat Goal &amp; Obj"/>
      <sheetName val="ATB Justification"/>
      <sheetName val="2004 XWalk"/>
      <sheetName val="2005 XWalk"/>
      <sheetName val="Reimb Resources"/>
      <sheetName val="Perm Positions"/>
      <sheetName val="Summ Atty Agt"/>
      <sheetName val="Financial Analysis"/>
      <sheetName val="Sum by Grade"/>
      <sheetName val="Sum by OC"/>
      <sheetName val="Cong Reports"/>
      <sheetName val="PAR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umReq"/>
      <sheetName val="ATB Narr"/>
      <sheetName val="2003 XWalk"/>
      <sheetName val="2004 XWalk"/>
      <sheetName val="Perm Positions"/>
      <sheetName val="Positions by Category"/>
      <sheetName val="Sum by Grade"/>
      <sheetName val="Sum by OC"/>
    </sheetNames>
    <sheetDataSet>
      <sheetData sheetId="0"/>
      <sheetData sheetId="1" refreshError="1"/>
      <sheetData sheetId="2" refreshError="1"/>
      <sheetData sheetId="3" refreshError="1"/>
      <sheetData sheetId="4" refreshError="1"/>
      <sheetData sheetId="5"/>
      <sheetData sheetId="6" refreshError="1"/>
      <sheetData sheetId="7"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sheetData sheetId="1"/>
      <sheetData sheetId="2">
        <row r="6">
          <cell r="A6" t="str">
            <v>Salaries and Expenses</v>
          </cell>
        </row>
      </sheetData>
      <sheetData sheetId="3"/>
      <sheetData sheetId="4"/>
      <sheetData sheetId="5"/>
      <sheetData sheetId="6"/>
      <sheetData sheetId="7"/>
      <sheetData sheetId="8">
        <row r="15">
          <cell r="D15">
            <v>0</v>
          </cell>
        </row>
      </sheetData>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INSTRUCTIONS"/>
      <sheetName val="A. Organization Chart"/>
      <sheetName val="B. Summary of Requirements "/>
      <sheetName val="C. Increases Offsets"/>
      <sheetName val="D. Strategic Goals &amp; Objectives"/>
      <sheetName val="E. ATB Justification"/>
      <sheetName val="F. 2010 Crosswalk"/>
      <sheetName val="(G) 2011 Crosswalk"/>
      <sheetName val="H. Reimbursable Resources"/>
      <sheetName val="I. Permanent Positions"/>
      <sheetName val="J. Financial Analysis"/>
      <sheetName val="K. Summary by Grade"/>
      <sheetName val="L. Summary by Object Class"/>
      <sheetName val="(M) Studies"/>
      <sheetName val="P. ATB by Decision Unit"/>
      <sheetName val="(N-2) Domestic Agent"/>
      <sheetName val="(N-3) Domestic Attorney"/>
      <sheetName val="(N-4) Domestic Prof Sup"/>
      <sheetName val="(N-5) Domestic Clerical"/>
      <sheetName val="(P) IT"/>
    </sheetNames>
    <sheetDataSet>
      <sheetData sheetId="0" refreshError="1"/>
      <sheetData sheetId="1" refreshError="1"/>
      <sheetData sheetId="2">
        <row r="6">
          <cell r="A6" t="str">
            <v>Salaries and Expenses</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3">
    <pageSetUpPr fitToPage="1"/>
  </sheetPr>
  <dimension ref="A1:N264"/>
  <sheetViews>
    <sheetView tabSelected="1" view="pageBreakPreview" zoomScaleNormal="100" zoomScaleSheetLayoutView="100" workbookViewId="0">
      <selection activeCell="A32" sqref="A32:XFD264"/>
    </sheetView>
  </sheetViews>
  <sheetFormatPr defaultRowHeight="15.75"/>
  <cols>
    <col min="1" max="13" width="8.88671875" style="685"/>
    <col min="14" max="14" width="1.5546875" style="686" customWidth="1"/>
    <col min="15" max="16384" width="8.88671875" style="685"/>
  </cols>
  <sheetData>
    <row r="1" spans="1:14" ht="18.75">
      <c r="A1" s="684" t="s">
        <v>455</v>
      </c>
    </row>
    <row r="3" spans="1:14">
      <c r="A3" s="165" t="s">
        <v>315</v>
      </c>
      <c r="N3" s="686" t="s">
        <v>7</v>
      </c>
    </row>
    <row r="4" spans="1:14">
      <c r="N4" s="686" t="s">
        <v>7</v>
      </c>
    </row>
    <row r="5" spans="1:14">
      <c r="N5" s="686" t="s">
        <v>7</v>
      </c>
    </row>
    <row r="6" spans="1:14">
      <c r="N6" s="686" t="s">
        <v>7</v>
      </c>
    </row>
    <row r="7" spans="1:14">
      <c r="B7" s="165"/>
      <c r="N7" s="686" t="s">
        <v>7</v>
      </c>
    </row>
    <row r="8" spans="1:14">
      <c r="N8" s="686" t="s">
        <v>7</v>
      </c>
    </row>
    <row r="9" spans="1:14">
      <c r="N9" s="686" t="s">
        <v>7</v>
      </c>
    </row>
    <row r="10" spans="1:14">
      <c r="N10" s="686" t="s">
        <v>7</v>
      </c>
    </row>
    <row r="11" spans="1:14">
      <c r="N11" s="686" t="s">
        <v>7</v>
      </c>
    </row>
    <row r="12" spans="1:14">
      <c r="N12" s="686" t="s">
        <v>7</v>
      </c>
    </row>
    <row r="13" spans="1:14">
      <c r="N13" s="686" t="s">
        <v>7</v>
      </c>
    </row>
    <row r="14" spans="1:14">
      <c r="N14" s="686" t="s">
        <v>7</v>
      </c>
    </row>
    <row r="15" spans="1:14">
      <c r="N15" s="686" t="s">
        <v>7</v>
      </c>
    </row>
    <row r="16" spans="1:14">
      <c r="N16" s="686" t="s">
        <v>7</v>
      </c>
    </row>
    <row r="17" spans="1:14">
      <c r="N17" s="686" t="s">
        <v>7</v>
      </c>
    </row>
    <row r="18" spans="1:14">
      <c r="N18" s="686" t="s">
        <v>7</v>
      </c>
    </row>
    <row r="19" spans="1:14">
      <c r="N19" s="686" t="s">
        <v>7</v>
      </c>
    </row>
    <row r="20" spans="1:14">
      <c r="N20" s="686" t="s">
        <v>7</v>
      </c>
    </row>
    <row r="21" spans="1:14">
      <c r="N21" s="686" t="s">
        <v>7</v>
      </c>
    </row>
    <row r="22" spans="1:14">
      <c r="N22" s="686" t="s">
        <v>7</v>
      </c>
    </row>
    <row r="23" spans="1:14">
      <c r="N23" s="686" t="s">
        <v>7</v>
      </c>
    </row>
    <row r="24" spans="1:14">
      <c r="N24" s="686" t="s">
        <v>7</v>
      </c>
    </row>
    <row r="25" spans="1:14">
      <c r="N25" s="686" t="s">
        <v>7</v>
      </c>
    </row>
    <row r="26" spans="1:14">
      <c r="N26" s="686" t="s">
        <v>7</v>
      </c>
    </row>
    <row r="27" spans="1:14">
      <c r="N27" s="686" t="s">
        <v>7</v>
      </c>
    </row>
    <row r="28" spans="1:14">
      <c r="N28" s="686" t="s">
        <v>7</v>
      </c>
    </row>
    <row r="29" spans="1:14">
      <c r="N29" s="686" t="s">
        <v>7</v>
      </c>
    </row>
    <row r="30" spans="1:14">
      <c r="N30" s="686" t="s">
        <v>7</v>
      </c>
    </row>
    <row r="31" spans="1:14">
      <c r="A31" s="798"/>
      <c r="B31" s="799"/>
      <c r="C31" s="799"/>
      <c r="D31" s="799"/>
      <c r="E31" s="799"/>
      <c r="F31" s="799"/>
      <c r="G31" s="799"/>
      <c r="H31" s="799"/>
      <c r="I31" s="799"/>
      <c r="J31" s="799"/>
      <c r="K31" s="799"/>
      <c r="L31" s="799"/>
      <c r="M31" s="799"/>
      <c r="N31" s="686" t="s">
        <v>36</v>
      </c>
    </row>
    <row r="32" spans="1:14" s="791" customFormat="1">
      <c r="N32" s="792"/>
    </row>
    <row r="33" spans="1:14" s="791" customFormat="1" ht="21" customHeight="1">
      <c r="A33" s="796"/>
      <c r="B33" s="796"/>
      <c r="C33" s="796"/>
      <c r="D33" s="796"/>
      <c r="E33" s="796"/>
      <c r="F33" s="796"/>
      <c r="G33" s="796"/>
      <c r="H33" s="796"/>
      <c r="I33" s="796"/>
      <c r="J33" s="796"/>
      <c r="K33" s="793"/>
      <c r="N33" s="792"/>
    </row>
    <row r="34" spans="1:14" s="791" customFormat="1" ht="57.75" customHeight="1">
      <c r="A34" s="797"/>
      <c r="B34" s="797"/>
      <c r="C34" s="797"/>
      <c r="D34" s="797"/>
      <c r="E34" s="797"/>
      <c r="F34" s="797"/>
      <c r="G34" s="797"/>
      <c r="H34" s="797"/>
      <c r="I34" s="797"/>
      <c r="J34" s="797"/>
      <c r="K34" s="794"/>
      <c r="N34" s="792"/>
    </row>
    <row r="35" spans="1:14" s="791" customFormat="1">
      <c r="N35" s="792"/>
    </row>
    <row r="36" spans="1:14" s="791" customFormat="1">
      <c r="N36" s="792"/>
    </row>
    <row r="37" spans="1:14" s="791" customFormat="1">
      <c r="N37" s="792"/>
    </row>
    <row r="38" spans="1:14" s="791" customFormat="1">
      <c r="N38" s="792"/>
    </row>
    <row r="39" spans="1:14" s="791" customFormat="1">
      <c r="N39" s="792"/>
    </row>
    <row r="40" spans="1:14" s="791" customFormat="1">
      <c r="N40" s="792"/>
    </row>
    <row r="41" spans="1:14" s="791" customFormat="1">
      <c r="N41" s="792"/>
    </row>
    <row r="42" spans="1:14" s="791" customFormat="1">
      <c r="N42" s="792"/>
    </row>
    <row r="43" spans="1:14" s="791" customFormat="1">
      <c r="N43" s="792"/>
    </row>
    <row r="44" spans="1:14" s="791" customFormat="1">
      <c r="N44" s="792"/>
    </row>
    <row r="45" spans="1:14" s="791" customFormat="1">
      <c r="N45" s="792"/>
    </row>
    <row r="46" spans="1:14" s="791" customFormat="1">
      <c r="N46" s="792"/>
    </row>
    <row r="47" spans="1:14" s="791" customFormat="1">
      <c r="N47" s="792"/>
    </row>
    <row r="48" spans="1:14" s="791" customFormat="1">
      <c r="N48" s="792"/>
    </row>
    <row r="49" spans="14:14" s="791" customFormat="1">
      <c r="N49" s="792"/>
    </row>
    <row r="50" spans="14:14" s="791" customFormat="1">
      <c r="N50" s="792"/>
    </row>
    <row r="51" spans="14:14" s="791" customFormat="1">
      <c r="N51" s="792"/>
    </row>
    <row r="52" spans="14:14" s="791" customFormat="1">
      <c r="N52" s="792"/>
    </row>
    <row r="53" spans="14:14" s="791" customFormat="1">
      <c r="N53" s="792"/>
    </row>
    <row r="54" spans="14:14" s="791" customFormat="1">
      <c r="N54" s="792"/>
    </row>
    <row r="55" spans="14:14" s="791" customFormat="1">
      <c r="N55" s="792"/>
    </row>
    <row r="56" spans="14:14" s="791" customFormat="1">
      <c r="N56" s="792"/>
    </row>
    <row r="57" spans="14:14" s="791" customFormat="1">
      <c r="N57" s="792"/>
    </row>
    <row r="58" spans="14:14" s="791" customFormat="1">
      <c r="N58" s="792"/>
    </row>
    <row r="59" spans="14:14" s="791" customFormat="1">
      <c r="N59" s="792"/>
    </row>
    <row r="60" spans="14:14" s="791" customFormat="1">
      <c r="N60" s="792"/>
    </row>
    <row r="61" spans="14:14" s="791" customFormat="1">
      <c r="N61" s="792"/>
    </row>
    <row r="62" spans="14:14" s="791" customFormat="1">
      <c r="N62" s="792"/>
    </row>
    <row r="63" spans="14:14" s="791" customFormat="1">
      <c r="N63" s="792"/>
    </row>
    <row r="64" spans="14:14" s="791" customFormat="1">
      <c r="N64" s="792"/>
    </row>
    <row r="65" spans="14:14" s="791" customFormat="1">
      <c r="N65" s="792"/>
    </row>
    <row r="66" spans="14:14" s="791" customFormat="1">
      <c r="N66" s="792"/>
    </row>
    <row r="67" spans="14:14" s="791" customFormat="1">
      <c r="N67" s="792"/>
    </row>
    <row r="68" spans="14:14" s="791" customFormat="1">
      <c r="N68" s="792"/>
    </row>
    <row r="69" spans="14:14" s="791" customFormat="1">
      <c r="N69" s="792"/>
    </row>
    <row r="70" spans="14:14" s="791" customFormat="1">
      <c r="N70" s="792"/>
    </row>
    <row r="71" spans="14:14" s="791" customFormat="1">
      <c r="N71" s="792"/>
    </row>
    <row r="72" spans="14:14" s="791" customFormat="1">
      <c r="N72" s="792"/>
    </row>
    <row r="73" spans="14:14" s="791" customFormat="1">
      <c r="N73" s="792"/>
    </row>
    <row r="74" spans="14:14" s="791" customFormat="1">
      <c r="N74" s="792"/>
    </row>
    <row r="75" spans="14:14" s="791" customFormat="1">
      <c r="N75" s="792"/>
    </row>
    <row r="76" spans="14:14" s="791" customFormat="1">
      <c r="N76" s="792"/>
    </row>
    <row r="77" spans="14:14" s="791" customFormat="1">
      <c r="N77" s="792"/>
    </row>
    <row r="78" spans="14:14" s="791" customFormat="1">
      <c r="N78" s="792"/>
    </row>
    <row r="79" spans="14:14" s="791" customFormat="1">
      <c r="N79" s="792"/>
    </row>
    <row r="80" spans="14:14" s="791" customFormat="1">
      <c r="N80" s="792"/>
    </row>
    <row r="81" spans="14:14" s="791" customFormat="1">
      <c r="N81" s="792"/>
    </row>
    <row r="82" spans="14:14" s="791" customFormat="1">
      <c r="N82" s="792"/>
    </row>
    <row r="83" spans="14:14" s="791" customFormat="1">
      <c r="N83" s="792"/>
    </row>
    <row r="84" spans="14:14" s="791" customFormat="1">
      <c r="N84" s="792"/>
    </row>
    <row r="85" spans="14:14" s="791" customFormat="1">
      <c r="N85" s="792"/>
    </row>
    <row r="86" spans="14:14" s="791" customFormat="1">
      <c r="N86" s="792"/>
    </row>
    <row r="87" spans="14:14" s="791" customFormat="1">
      <c r="N87" s="792"/>
    </row>
    <row r="88" spans="14:14" s="791" customFormat="1">
      <c r="N88" s="792"/>
    </row>
    <row r="89" spans="14:14" s="791" customFormat="1">
      <c r="N89" s="792"/>
    </row>
    <row r="90" spans="14:14" s="791" customFormat="1">
      <c r="N90" s="792"/>
    </row>
    <row r="91" spans="14:14" s="791" customFormat="1">
      <c r="N91" s="792"/>
    </row>
    <row r="92" spans="14:14" s="791" customFormat="1">
      <c r="N92" s="792"/>
    </row>
    <row r="93" spans="14:14" s="791" customFormat="1">
      <c r="N93" s="792"/>
    </row>
    <row r="94" spans="14:14" s="791" customFormat="1">
      <c r="N94" s="792"/>
    </row>
    <row r="95" spans="14:14" s="791" customFormat="1">
      <c r="N95" s="792"/>
    </row>
    <row r="96" spans="14:14" s="791" customFormat="1">
      <c r="N96" s="792"/>
    </row>
    <row r="97" spans="14:14" s="791" customFormat="1">
      <c r="N97" s="792"/>
    </row>
    <row r="98" spans="14:14" s="791" customFormat="1">
      <c r="N98" s="792"/>
    </row>
    <row r="99" spans="14:14" s="791" customFormat="1">
      <c r="N99" s="792"/>
    </row>
    <row r="100" spans="14:14" s="791" customFormat="1">
      <c r="N100" s="792"/>
    </row>
    <row r="101" spans="14:14" s="791" customFormat="1">
      <c r="N101" s="792"/>
    </row>
    <row r="102" spans="14:14" s="791" customFormat="1">
      <c r="N102" s="792"/>
    </row>
    <row r="103" spans="14:14" s="791" customFormat="1">
      <c r="N103" s="792"/>
    </row>
    <row r="104" spans="14:14" s="791" customFormat="1">
      <c r="N104" s="792"/>
    </row>
    <row r="105" spans="14:14" s="791" customFormat="1">
      <c r="N105" s="792"/>
    </row>
    <row r="106" spans="14:14" s="791" customFormat="1">
      <c r="N106" s="792"/>
    </row>
    <row r="107" spans="14:14" s="791" customFormat="1">
      <c r="N107" s="792"/>
    </row>
    <row r="108" spans="14:14" s="791" customFormat="1">
      <c r="N108" s="792"/>
    </row>
    <row r="109" spans="14:14" s="791" customFormat="1">
      <c r="N109" s="792"/>
    </row>
    <row r="110" spans="14:14" s="791" customFormat="1">
      <c r="N110" s="792"/>
    </row>
    <row r="111" spans="14:14" s="791" customFormat="1">
      <c r="N111" s="792"/>
    </row>
    <row r="112" spans="14:14" s="791" customFormat="1">
      <c r="N112" s="792"/>
    </row>
    <row r="113" spans="14:14" s="791" customFormat="1">
      <c r="N113" s="792"/>
    </row>
    <row r="114" spans="14:14" s="791" customFormat="1">
      <c r="N114" s="792"/>
    </row>
    <row r="115" spans="14:14" s="791" customFormat="1">
      <c r="N115" s="792"/>
    </row>
    <row r="116" spans="14:14" s="791" customFormat="1">
      <c r="N116" s="792"/>
    </row>
    <row r="117" spans="14:14" s="791" customFormat="1">
      <c r="N117" s="792"/>
    </row>
    <row r="118" spans="14:14" s="791" customFormat="1">
      <c r="N118" s="792"/>
    </row>
    <row r="119" spans="14:14" s="791" customFormat="1">
      <c r="N119" s="792"/>
    </row>
    <row r="120" spans="14:14" s="791" customFormat="1">
      <c r="N120" s="792"/>
    </row>
    <row r="121" spans="14:14" s="791" customFormat="1">
      <c r="N121" s="792"/>
    </row>
    <row r="122" spans="14:14" s="791" customFormat="1">
      <c r="N122" s="792"/>
    </row>
    <row r="123" spans="14:14" s="791" customFormat="1">
      <c r="N123" s="792"/>
    </row>
    <row r="124" spans="14:14" s="791" customFormat="1">
      <c r="N124" s="792"/>
    </row>
    <row r="125" spans="14:14" s="791" customFormat="1">
      <c r="N125" s="792"/>
    </row>
    <row r="126" spans="14:14" s="791" customFormat="1">
      <c r="N126" s="792"/>
    </row>
    <row r="127" spans="14:14" s="791" customFormat="1">
      <c r="N127" s="792"/>
    </row>
    <row r="128" spans="14:14" s="791" customFormat="1">
      <c r="N128" s="792"/>
    </row>
    <row r="129" spans="14:14" s="791" customFormat="1">
      <c r="N129" s="792"/>
    </row>
    <row r="130" spans="14:14" s="791" customFormat="1">
      <c r="N130" s="792"/>
    </row>
    <row r="131" spans="14:14" s="791" customFormat="1">
      <c r="N131" s="792"/>
    </row>
    <row r="132" spans="14:14" s="791" customFormat="1">
      <c r="N132" s="792"/>
    </row>
    <row r="133" spans="14:14" s="791" customFormat="1">
      <c r="N133" s="792"/>
    </row>
    <row r="134" spans="14:14" s="791" customFormat="1">
      <c r="N134" s="792"/>
    </row>
    <row r="135" spans="14:14" s="791" customFormat="1">
      <c r="N135" s="792"/>
    </row>
    <row r="136" spans="14:14" s="791" customFormat="1">
      <c r="N136" s="792"/>
    </row>
    <row r="137" spans="14:14" s="791" customFormat="1">
      <c r="N137" s="792"/>
    </row>
    <row r="138" spans="14:14" s="791" customFormat="1">
      <c r="N138" s="792"/>
    </row>
    <row r="139" spans="14:14" s="791" customFormat="1">
      <c r="N139" s="792"/>
    </row>
    <row r="140" spans="14:14" s="791" customFormat="1">
      <c r="N140" s="792"/>
    </row>
    <row r="141" spans="14:14" s="791" customFormat="1">
      <c r="N141" s="792"/>
    </row>
    <row r="142" spans="14:14" s="791" customFormat="1">
      <c r="N142" s="792"/>
    </row>
    <row r="143" spans="14:14" s="791" customFormat="1">
      <c r="N143" s="792"/>
    </row>
    <row r="144" spans="14:14" s="791" customFormat="1">
      <c r="N144" s="792"/>
    </row>
    <row r="145" spans="14:14" s="791" customFormat="1">
      <c r="N145" s="792"/>
    </row>
    <row r="146" spans="14:14" s="791" customFormat="1">
      <c r="N146" s="792"/>
    </row>
    <row r="147" spans="14:14" s="791" customFormat="1">
      <c r="N147" s="792"/>
    </row>
    <row r="148" spans="14:14" s="791" customFormat="1">
      <c r="N148" s="792"/>
    </row>
    <row r="149" spans="14:14" s="791" customFormat="1">
      <c r="N149" s="792"/>
    </row>
    <row r="150" spans="14:14" s="791" customFormat="1">
      <c r="N150" s="792"/>
    </row>
    <row r="151" spans="14:14" s="791" customFormat="1">
      <c r="N151" s="792"/>
    </row>
    <row r="152" spans="14:14" s="791" customFormat="1">
      <c r="N152" s="792"/>
    </row>
    <row r="153" spans="14:14" s="791" customFormat="1">
      <c r="N153" s="792"/>
    </row>
    <row r="154" spans="14:14" s="791" customFormat="1">
      <c r="N154" s="792"/>
    </row>
    <row r="155" spans="14:14" s="791" customFormat="1">
      <c r="N155" s="792"/>
    </row>
    <row r="156" spans="14:14" s="791" customFormat="1">
      <c r="N156" s="792"/>
    </row>
    <row r="157" spans="14:14" s="791" customFormat="1">
      <c r="N157" s="792"/>
    </row>
    <row r="158" spans="14:14" s="791" customFormat="1">
      <c r="N158" s="792"/>
    </row>
    <row r="159" spans="14:14" s="791" customFormat="1">
      <c r="N159" s="792"/>
    </row>
    <row r="160" spans="14:14" s="791" customFormat="1">
      <c r="N160" s="792"/>
    </row>
    <row r="161" spans="14:14" s="791" customFormat="1">
      <c r="N161" s="792"/>
    </row>
    <row r="162" spans="14:14" s="791" customFormat="1">
      <c r="N162" s="792"/>
    </row>
    <row r="163" spans="14:14" s="791" customFormat="1">
      <c r="N163" s="792"/>
    </row>
    <row r="164" spans="14:14" s="791" customFormat="1">
      <c r="N164" s="792"/>
    </row>
    <row r="165" spans="14:14" s="791" customFormat="1">
      <c r="N165" s="792"/>
    </row>
    <row r="166" spans="14:14" s="791" customFormat="1">
      <c r="N166" s="792"/>
    </row>
    <row r="167" spans="14:14" s="791" customFormat="1">
      <c r="N167" s="792"/>
    </row>
    <row r="168" spans="14:14" s="791" customFormat="1">
      <c r="N168" s="792"/>
    </row>
    <row r="169" spans="14:14" s="791" customFormat="1">
      <c r="N169" s="792"/>
    </row>
    <row r="170" spans="14:14" s="791" customFormat="1">
      <c r="N170" s="792"/>
    </row>
    <row r="171" spans="14:14" s="791" customFormat="1">
      <c r="N171" s="792"/>
    </row>
    <row r="172" spans="14:14" s="791" customFormat="1">
      <c r="N172" s="792"/>
    </row>
    <row r="173" spans="14:14" s="791" customFormat="1">
      <c r="N173" s="792"/>
    </row>
    <row r="174" spans="14:14" s="791" customFormat="1">
      <c r="N174" s="792"/>
    </row>
    <row r="175" spans="14:14" s="791" customFormat="1">
      <c r="N175" s="792"/>
    </row>
    <row r="176" spans="14:14" s="791" customFormat="1">
      <c r="N176" s="792"/>
    </row>
    <row r="177" spans="14:14" s="791" customFormat="1">
      <c r="N177" s="792"/>
    </row>
    <row r="178" spans="14:14" s="791" customFormat="1">
      <c r="N178" s="792"/>
    </row>
    <row r="179" spans="14:14" s="791" customFormat="1">
      <c r="N179" s="792"/>
    </row>
    <row r="180" spans="14:14" s="791" customFormat="1">
      <c r="N180" s="792"/>
    </row>
    <row r="181" spans="14:14" s="791" customFormat="1">
      <c r="N181" s="792"/>
    </row>
    <row r="182" spans="14:14" s="791" customFormat="1">
      <c r="N182" s="792"/>
    </row>
    <row r="183" spans="14:14" s="791" customFormat="1">
      <c r="N183" s="792"/>
    </row>
    <row r="184" spans="14:14" s="791" customFormat="1">
      <c r="N184" s="792"/>
    </row>
    <row r="185" spans="14:14" s="791" customFormat="1">
      <c r="N185" s="792"/>
    </row>
    <row r="186" spans="14:14" s="791" customFormat="1">
      <c r="N186" s="792"/>
    </row>
    <row r="187" spans="14:14" s="791" customFormat="1">
      <c r="N187" s="792"/>
    </row>
    <row r="188" spans="14:14" s="791" customFormat="1">
      <c r="N188" s="792"/>
    </row>
    <row r="189" spans="14:14" s="791" customFormat="1">
      <c r="N189" s="792"/>
    </row>
    <row r="190" spans="14:14" s="791" customFormat="1">
      <c r="N190" s="792"/>
    </row>
    <row r="191" spans="14:14" s="791" customFormat="1">
      <c r="N191" s="792"/>
    </row>
    <row r="192" spans="14:14" s="791" customFormat="1">
      <c r="N192" s="792"/>
    </row>
    <row r="193" spans="14:14" s="791" customFormat="1">
      <c r="N193" s="792"/>
    </row>
    <row r="194" spans="14:14" s="791" customFormat="1">
      <c r="N194" s="792"/>
    </row>
    <row r="195" spans="14:14" s="791" customFormat="1">
      <c r="N195" s="792"/>
    </row>
    <row r="196" spans="14:14" s="791" customFormat="1">
      <c r="N196" s="792"/>
    </row>
    <row r="197" spans="14:14" s="791" customFormat="1">
      <c r="N197" s="792"/>
    </row>
    <row r="198" spans="14:14" s="791" customFormat="1">
      <c r="N198" s="792"/>
    </row>
    <row r="199" spans="14:14" s="791" customFormat="1">
      <c r="N199" s="792"/>
    </row>
    <row r="200" spans="14:14" s="791" customFormat="1">
      <c r="N200" s="792"/>
    </row>
    <row r="201" spans="14:14" s="791" customFormat="1">
      <c r="N201" s="792"/>
    </row>
    <row r="202" spans="14:14" s="791" customFormat="1">
      <c r="N202" s="792"/>
    </row>
    <row r="203" spans="14:14" s="791" customFormat="1">
      <c r="N203" s="792"/>
    </row>
    <row r="204" spans="14:14" s="791" customFormat="1">
      <c r="N204" s="792"/>
    </row>
    <row r="205" spans="14:14" s="791" customFormat="1">
      <c r="N205" s="792"/>
    </row>
    <row r="206" spans="14:14" s="791" customFormat="1">
      <c r="N206" s="792"/>
    </row>
    <row r="207" spans="14:14" s="791" customFormat="1">
      <c r="N207" s="792"/>
    </row>
    <row r="208" spans="14:14" s="791" customFormat="1">
      <c r="N208" s="792"/>
    </row>
    <row r="209" spans="14:14" s="791" customFormat="1">
      <c r="N209" s="792"/>
    </row>
    <row r="210" spans="14:14" s="791" customFormat="1">
      <c r="N210" s="792"/>
    </row>
    <row r="211" spans="14:14" s="791" customFormat="1">
      <c r="N211" s="792"/>
    </row>
    <row r="212" spans="14:14" s="791" customFormat="1">
      <c r="N212" s="792"/>
    </row>
    <row r="213" spans="14:14" s="791" customFormat="1">
      <c r="N213" s="792"/>
    </row>
    <row r="214" spans="14:14" s="791" customFormat="1">
      <c r="N214" s="792"/>
    </row>
    <row r="215" spans="14:14" s="791" customFormat="1">
      <c r="N215" s="792"/>
    </row>
    <row r="216" spans="14:14" s="791" customFormat="1">
      <c r="N216" s="792"/>
    </row>
    <row r="217" spans="14:14" s="791" customFormat="1">
      <c r="N217" s="792"/>
    </row>
    <row r="218" spans="14:14" s="791" customFormat="1">
      <c r="N218" s="792"/>
    </row>
    <row r="219" spans="14:14" s="791" customFormat="1">
      <c r="N219" s="792"/>
    </row>
    <row r="220" spans="14:14" s="791" customFormat="1">
      <c r="N220" s="792"/>
    </row>
    <row r="221" spans="14:14" s="791" customFormat="1">
      <c r="N221" s="792"/>
    </row>
    <row r="222" spans="14:14" s="791" customFormat="1">
      <c r="N222" s="792"/>
    </row>
    <row r="223" spans="14:14" s="791" customFormat="1">
      <c r="N223" s="792"/>
    </row>
    <row r="224" spans="14:14" s="791" customFormat="1">
      <c r="N224" s="792"/>
    </row>
    <row r="225" spans="14:14" s="791" customFormat="1">
      <c r="N225" s="792"/>
    </row>
    <row r="226" spans="14:14" s="791" customFormat="1">
      <c r="N226" s="792"/>
    </row>
    <row r="227" spans="14:14" s="791" customFormat="1">
      <c r="N227" s="792"/>
    </row>
    <row r="228" spans="14:14" s="791" customFormat="1">
      <c r="N228" s="792"/>
    </row>
    <row r="229" spans="14:14" s="791" customFormat="1">
      <c r="N229" s="792"/>
    </row>
    <row r="230" spans="14:14" s="791" customFormat="1">
      <c r="N230" s="792"/>
    </row>
    <row r="231" spans="14:14" s="791" customFormat="1">
      <c r="N231" s="792"/>
    </row>
    <row r="232" spans="14:14" s="791" customFormat="1">
      <c r="N232" s="792"/>
    </row>
    <row r="233" spans="14:14" s="791" customFormat="1">
      <c r="N233" s="792"/>
    </row>
    <row r="234" spans="14:14" s="791" customFormat="1">
      <c r="N234" s="792"/>
    </row>
    <row r="235" spans="14:14" s="791" customFormat="1">
      <c r="N235" s="792"/>
    </row>
    <row r="236" spans="14:14" s="791" customFormat="1">
      <c r="N236" s="792"/>
    </row>
    <row r="237" spans="14:14" s="791" customFormat="1">
      <c r="N237" s="792"/>
    </row>
    <row r="238" spans="14:14" s="791" customFormat="1">
      <c r="N238" s="792"/>
    </row>
    <row r="239" spans="14:14" s="791" customFormat="1">
      <c r="N239" s="792"/>
    </row>
    <row r="240" spans="14:14" s="791" customFormat="1">
      <c r="N240" s="792"/>
    </row>
    <row r="241" spans="14:14" s="791" customFormat="1">
      <c r="N241" s="792"/>
    </row>
    <row r="242" spans="14:14" s="791" customFormat="1">
      <c r="N242" s="792"/>
    </row>
    <row r="243" spans="14:14" s="791" customFormat="1">
      <c r="N243" s="792"/>
    </row>
    <row r="244" spans="14:14" s="791" customFormat="1">
      <c r="N244" s="792"/>
    </row>
    <row r="245" spans="14:14" s="791" customFormat="1">
      <c r="N245" s="792"/>
    </row>
    <row r="246" spans="14:14" s="791" customFormat="1">
      <c r="N246" s="792"/>
    </row>
    <row r="247" spans="14:14" s="791" customFormat="1">
      <c r="N247" s="792"/>
    </row>
    <row r="248" spans="14:14" s="791" customFormat="1">
      <c r="N248" s="792"/>
    </row>
    <row r="249" spans="14:14" s="791" customFormat="1">
      <c r="N249" s="792"/>
    </row>
    <row r="250" spans="14:14" s="791" customFormat="1">
      <c r="N250" s="792"/>
    </row>
    <row r="251" spans="14:14" s="791" customFormat="1">
      <c r="N251" s="792"/>
    </row>
    <row r="252" spans="14:14" s="791" customFormat="1">
      <c r="N252" s="792"/>
    </row>
    <row r="253" spans="14:14" s="791" customFormat="1">
      <c r="N253" s="792"/>
    </row>
    <row r="254" spans="14:14" s="791" customFormat="1">
      <c r="N254" s="792"/>
    </row>
    <row r="255" spans="14:14" s="791" customFormat="1">
      <c r="N255" s="792"/>
    </row>
    <row r="256" spans="14:14" s="791" customFormat="1">
      <c r="N256" s="792"/>
    </row>
    <row r="257" spans="1:14" s="791" customFormat="1">
      <c r="N257" s="792"/>
    </row>
    <row r="258" spans="1:14" s="791" customFormat="1">
      <c r="A258" s="795"/>
      <c r="N258" s="792"/>
    </row>
    <row r="259" spans="1:14" s="791" customFormat="1">
      <c r="N259" s="792"/>
    </row>
    <row r="260" spans="1:14" s="791" customFormat="1">
      <c r="N260" s="792"/>
    </row>
    <row r="261" spans="1:14" s="791" customFormat="1">
      <c r="N261" s="792"/>
    </row>
    <row r="262" spans="1:14" s="791" customFormat="1">
      <c r="N262" s="792"/>
    </row>
    <row r="263" spans="1:14" s="791" customFormat="1">
      <c r="N263" s="792"/>
    </row>
    <row r="264" spans="1:14" s="791" customFormat="1">
      <c r="N264" s="792"/>
    </row>
  </sheetData>
  <mergeCells count="3">
    <mergeCell ref="A33:J33"/>
    <mergeCell ref="A34:J34"/>
    <mergeCell ref="A31:M31"/>
  </mergeCells>
  <phoneticPr fontId="0" type="noConversion"/>
  <printOptions horizontalCentered="1"/>
  <pageMargins left="0.75" right="0.75" top="1" bottom="1" header="0.5" footer="0.5"/>
  <pageSetup scale="86" orientation="landscape" r:id="rId1"/>
  <headerFooter alignWithMargins="0">
    <oddFooter>&amp;C&amp;"Times New Roman,Regular"&amp;10Exhibit A - Organizational Chart</oddFooter>
  </headerFooter>
  <drawing r:id="rId2"/>
</worksheet>
</file>

<file path=xl/worksheets/sheet10.xml><?xml version="1.0" encoding="utf-8"?>
<worksheet xmlns="http://schemas.openxmlformats.org/spreadsheetml/2006/main" xmlns:r="http://schemas.openxmlformats.org/officeDocument/2006/relationships">
  <sheetPr codeName="Sheet14"/>
  <dimension ref="A1:L47"/>
  <sheetViews>
    <sheetView view="pageBreakPreview" zoomScale="75" zoomScaleNormal="100" zoomScaleSheetLayoutView="75" workbookViewId="0">
      <pane xSplit="1" ySplit="11" topLeftCell="B12" activePane="bottomRight" state="frozen"/>
      <selection activeCell="A3" sqref="A3"/>
      <selection pane="topRight" activeCell="A3" sqref="A3"/>
      <selection pane="bottomLeft" activeCell="A3" sqref="A3"/>
      <selection pane="bottomRight" activeCell="A4" sqref="A4:K4"/>
    </sheetView>
  </sheetViews>
  <sheetFormatPr defaultRowHeight="15"/>
  <cols>
    <col min="1" max="1" width="30.88671875" style="6" customWidth="1"/>
    <col min="2" max="2" width="10.77734375" style="6" customWidth="1"/>
    <col min="3" max="3" width="12.6640625" style="6" customWidth="1"/>
    <col min="4" max="4" width="10.88671875" style="6" customWidth="1"/>
    <col min="5" max="5" width="12.5546875" style="6" customWidth="1"/>
    <col min="6" max="6" width="9.77734375" style="6" customWidth="1"/>
    <col min="7" max="7" width="12" style="6" customWidth="1"/>
    <col min="8" max="9" width="9.77734375" style="6" customWidth="1"/>
    <col min="10" max="10" width="10.33203125" style="6" customWidth="1"/>
    <col min="11" max="11" width="13" style="6" customWidth="1"/>
    <col min="12" max="12" width="1.109375" style="79" customWidth="1"/>
    <col min="13" max="16384" width="8.88671875" style="6"/>
  </cols>
  <sheetData>
    <row r="1" spans="1:12" ht="18.75">
      <c r="A1" s="988" t="s">
        <v>42</v>
      </c>
      <c r="B1" s="1033"/>
      <c r="C1" s="1033"/>
      <c r="D1" s="1033"/>
      <c r="E1" s="1033"/>
      <c r="F1" s="1033"/>
      <c r="G1" s="1033"/>
      <c r="H1" s="1033"/>
      <c r="I1" s="1033"/>
      <c r="J1" s="1033"/>
      <c r="K1" s="1033"/>
      <c r="L1" s="79" t="s">
        <v>7</v>
      </c>
    </row>
    <row r="2" spans="1:12" ht="20.25">
      <c r="A2" s="895"/>
      <c r="B2" s="895"/>
      <c r="C2" s="895"/>
      <c r="D2" s="895"/>
      <c r="E2" s="895"/>
      <c r="F2" s="895"/>
      <c r="G2" s="895"/>
      <c r="H2" s="895"/>
      <c r="I2" s="895"/>
      <c r="J2" s="895"/>
      <c r="K2" s="1035"/>
      <c r="L2" s="79" t="s">
        <v>7</v>
      </c>
    </row>
    <row r="3" spans="1:12" ht="12.6" customHeight="1">
      <c r="A3" s="895"/>
      <c r="B3" s="895"/>
      <c r="C3" s="895"/>
      <c r="D3" s="895"/>
      <c r="E3" s="895"/>
      <c r="F3" s="895"/>
      <c r="G3" s="895"/>
      <c r="H3" s="895"/>
      <c r="I3" s="895"/>
      <c r="J3" s="895"/>
      <c r="K3" s="1035"/>
      <c r="L3" s="79" t="s">
        <v>7</v>
      </c>
    </row>
    <row r="4" spans="1:12" ht="18.75">
      <c r="A4" s="990" t="s">
        <v>71</v>
      </c>
      <c r="B4" s="993"/>
      <c r="C4" s="993"/>
      <c r="D4" s="993"/>
      <c r="E4" s="993"/>
      <c r="F4" s="993"/>
      <c r="G4" s="993"/>
      <c r="H4" s="993"/>
      <c r="I4" s="993"/>
      <c r="J4" s="993"/>
      <c r="K4" s="993"/>
      <c r="L4" s="79" t="s">
        <v>7</v>
      </c>
    </row>
    <row r="5" spans="1:12" ht="16.5">
      <c r="A5" s="992" t="str">
        <f>'B. Summary of Requirements '!A59:X59</f>
        <v>Community Relations Service</v>
      </c>
      <c r="B5" s="993"/>
      <c r="C5" s="993"/>
      <c r="D5" s="993"/>
      <c r="E5" s="993"/>
      <c r="F5" s="993"/>
      <c r="G5" s="993"/>
      <c r="H5" s="993"/>
      <c r="I5" s="993"/>
      <c r="J5" s="993"/>
      <c r="K5" s="993"/>
      <c r="L5" s="79" t="s">
        <v>7</v>
      </c>
    </row>
    <row r="6" spans="1:12" ht="16.5">
      <c r="A6" s="1034" t="str">
        <f>+'[3]B. Summary of Requirements '!A6</f>
        <v>Salaries and Expenses</v>
      </c>
      <c r="B6" s="993"/>
      <c r="C6" s="993"/>
      <c r="D6" s="993"/>
      <c r="E6" s="993"/>
      <c r="F6" s="993"/>
      <c r="G6" s="993"/>
      <c r="H6" s="993"/>
      <c r="I6" s="993"/>
      <c r="J6" s="993"/>
      <c r="K6" s="993"/>
      <c r="L6" s="79" t="s">
        <v>7</v>
      </c>
    </row>
    <row r="7" spans="1:12" ht="15.75">
      <c r="A7" s="1037"/>
      <c r="B7" s="1037"/>
      <c r="C7" s="1037"/>
      <c r="D7" s="1037"/>
      <c r="E7" s="1037"/>
      <c r="F7" s="1037"/>
      <c r="G7" s="1037"/>
      <c r="H7" s="1037"/>
      <c r="I7" s="1037"/>
      <c r="J7" s="1037"/>
      <c r="K7" s="1037"/>
      <c r="L7" s="79" t="s">
        <v>7</v>
      </c>
    </row>
    <row r="8" spans="1:12">
      <c r="A8" s="1038"/>
      <c r="B8" s="1038"/>
      <c r="C8" s="1038"/>
      <c r="D8" s="1038"/>
      <c r="E8" s="1038"/>
      <c r="F8" s="1038"/>
      <c r="G8" s="1038"/>
      <c r="H8" s="1038"/>
      <c r="I8" s="1038"/>
      <c r="J8" s="1038"/>
      <c r="K8" s="1038"/>
      <c r="L8" s="79" t="s">
        <v>7</v>
      </c>
    </row>
    <row r="9" spans="1:12" ht="40.5" customHeight="1">
      <c r="A9" s="1055" t="s">
        <v>72</v>
      </c>
      <c r="B9" s="1050" t="s">
        <v>63</v>
      </c>
      <c r="C9" s="1051"/>
      <c r="D9" s="1050" t="s">
        <v>463</v>
      </c>
      <c r="E9" s="1051"/>
      <c r="F9" s="1047" t="s">
        <v>62</v>
      </c>
      <c r="G9" s="1048"/>
      <c r="H9" s="1048"/>
      <c r="I9" s="1048"/>
      <c r="J9" s="1048"/>
      <c r="K9" s="1049"/>
      <c r="L9" s="79" t="s">
        <v>7</v>
      </c>
    </row>
    <row r="10" spans="1:12">
      <c r="A10" s="1056"/>
      <c r="B10" s="1041" t="s">
        <v>39</v>
      </c>
      <c r="C10" s="1043" t="s">
        <v>40</v>
      </c>
      <c r="D10" s="1041" t="s">
        <v>39</v>
      </c>
      <c r="E10" s="1043" t="s">
        <v>40</v>
      </c>
      <c r="F10" s="1045" t="s">
        <v>26</v>
      </c>
      <c r="G10" s="1039" t="s">
        <v>289</v>
      </c>
      <c r="H10" s="1039" t="s">
        <v>37</v>
      </c>
      <c r="I10" s="1039" t="s">
        <v>38</v>
      </c>
      <c r="J10" s="1053" t="s">
        <v>39</v>
      </c>
      <c r="K10" s="1045" t="s">
        <v>40</v>
      </c>
      <c r="L10" s="79" t="s">
        <v>7</v>
      </c>
    </row>
    <row r="11" spans="1:12" ht="27" customHeight="1">
      <c r="A11" s="1057"/>
      <c r="B11" s="1042"/>
      <c r="C11" s="1044"/>
      <c r="D11" s="1042"/>
      <c r="E11" s="1044"/>
      <c r="F11" s="1046"/>
      <c r="G11" s="1040"/>
      <c r="H11" s="1040"/>
      <c r="I11" s="1040"/>
      <c r="J11" s="1054"/>
      <c r="K11" s="1052"/>
      <c r="L11" s="79" t="s">
        <v>7</v>
      </c>
    </row>
    <row r="12" spans="1:12" ht="15.75">
      <c r="A12" s="658" t="s">
        <v>48</v>
      </c>
      <c r="B12" s="659"/>
      <c r="C12" s="659"/>
      <c r="D12" s="659"/>
      <c r="E12" s="659"/>
      <c r="F12" s="659"/>
      <c r="G12" s="659"/>
      <c r="H12" s="659"/>
      <c r="I12" s="659"/>
      <c r="J12" s="659"/>
      <c r="K12" s="660"/>
      <c r="L12" s="79" t="s">
        <v>7</v>
      </c>
    </row>
    <row r="13" spans="1:12" ht="15.75">
      <c r="A13" s="661" t="s">
        <v>340</v>
      </c>
      <c r="B13" s="659"/>
      <c r="C13" s="659"/>
      <c r="D13" s="659"/>
      <c r="E13" s="659"/>
      <c r="F13" s="659"/>
      <c r="G13" s="659"/>
      <c r="H13" s="659"/>
      <c r="I13" s="659"/>
      <c r="J13" s="659"/>
      <c r="K13" s="660"/>
      <c r="L13" s="79" t="s">
        <v>7</v>
      </c>
    </row>
    <row r="14" spans="1:12" ht="15.75">
      <c r="A14" s="661" t="s">
        <v>341</v>
      </c>
      <c r="B14" s="659">
        <v>52</v>
      </c>
      <c r="C14" s="659"/>
      <c r="D14" s="659">
        <v>52</v>
      </c>
      <c r="E14" s="659"/>
      <c r="F14" s="659">
        <v>-1</v>
      </c>
      <c r="G14" s="659">
        <v>8</v>
      </c>
      <c r="H14" s="659"/>
      <c r="I14" s="659"/>
      <c r="J14" s="659">
        <v>59</v>
      </c>
      <c r="K14" s="660"/>
      <c r="L14" s="79" t="s">
        <v>7</v>
      </c>
    </row>
    <row r="15" spans="1:12" ht="15.75">
      <c r="A15" s="661" t="s">
        <v>342</v>
      </c>
      <c r="B15" s="659">
        <v>2</v>
      </c>
      <c r="C15" s="659"/>
      <c r="D15" s="659">
        <v>2</v>
      </c>
      <c r="E15" s="659"/>
      <c r="F15" s="659"/>
      <c r="G15" s="659"/>
      <c r="H15" s="659"/>
      <c r="I15" s="659"/>
      <c r="J15" s="659">
        <v>2</v>
      </c>
      <c r="K15" s="660"/>
      <c r="L15" s="79" t="s">
        <v>7</v>
      </c>
    </row>
    <row r="16" spans="1:12" ht="15.75">
      <c r="A16" s="661" t="s">
        <v>136</v>
      </c>
      <c r="B16" s="659">
        <v>1</v>
      </c>
      <c r="C16" s="659"/>
      <c r="D16" s="659">
        <v>1</v>
      </c>
      <c r="E16" s="659"/>
      <c r="F16" s="659">
        <v>1</v>
      </c>
      <c r="G16" s="659"/>
      <c r="H16" s="659"/>
      <c r="I16" s="659"/>
      <c r="J16" s="659">
        <v>2</v>
      </c>
      <c r="K16" s="660"/>
      <c r="L16" s="79" t="s">
        <v>7</v>
      </c>
    </row>
    <row r="17" spans="1:12" ht="15.75">
      <c r="A17" s="601" t="s">
        <v>137</v>
      </c>
      <c r="B17" s="659"/>
      <c r="C17" s="659"/>
      <c r="D17" s="659"/>
      <c r="E17" s="659"/>
      <c r="F17" s="659"/>
      <c r="G17" s="659"/>
      <c r="H17" s="659"/>
      <c r="I17" s="659"/>
      <c r="J17" s="659"/>
      <c r="K17" s="660"/>
      <c r="L17" s="79" t="s">
        <v>7</v>
      </c>
    </row>
    <row r="18" spans="1:12" ht="15.75">
      <c r="A18" s="661" t="s">
        <v>138</v>
      </c>
      <c r="B18" s="659"/>
      <c r="C18" s="659"/>
      <c r="D18" s="659"/>
      <c r="E18" s="659"/>
      <c r="F18" s="659"/>
      <c r="G18" s="659"/>
      <c r="H18" s="659"/>
      <c r="I18" s="659"/>
      <c r="J18" s="659"/>
      <c r="K18" s="660"/>
      <c r="L18" s="79" t="s">
        <v>7</v>
      </c>
    </row>
    <row r="19" spans="1:12" ht="15.75">
      <c r="A19" s="661" t="s">
        <v>139</v>
      </c>
      <c r="B19" s="659"/>
      <c r="C19" s="659"/>
      <c r="D19" s="659"/>
      <c r="E19" s="659"/>
      <c r="F19" s="659"/>
      <c r="G19" s="659"/>
      <c r="H19" s="659"/>
      <c r="I19" s="659"/>
      <c r="J19" s="659"/>
      <c r="K19" s="660"/>
      <c r="L19" s="79" t="s">
        <v>7</v>
      </c>
    </row>
    <row r="20" spans="1:12" ht="15.75">
      <c r="A20" s="661" t="s">
        <v>140</v>
      </c>
      <c r="B20" s="659"/>
      <c r="C20" s="659"/>
      <c r="D20" s="659"/>
      <c r="E20" s="659"/>
      <c r="F20" s="659"/>
      <c r="G20" s="659"/>
      <c r="H20" s="659"/>
      <c r="I20" s="659"/>
      <c r="J20" s="659"/>
      <c r="K20" s="660"/>
      <c r="L20" s="79" t="s">
        <v>7</v>
      </c>
    </row>
    <row r="21" spans="1:12" ht="15.75">
      <c r="A21" s="662" t="s">
        <v>141</v>
      </c>
      <c r="B21" s="659"/>
      <c r="C21" s="659"/>
      <c r="D21" s="659"/>
      <c r="E21" s="659"/>
      <c r="F21" s="659"/>
      <c r="G21" s="659"/>
      <c r="H21" s="659"/>
      <c r="I21" s="659"/>
      <c r="J21" s="659"/>
      <c r="K21" s="660"/>
      <c r="L21" s="79" t="s">
        <v>7</v>
      </c>
    </row>
    <row r="22" spans="1:12" ht="15.75">
      <c r="A22" s="663" t="s">
        <v>474</v>
      </c>
      <c r="B22" s="659"/>
      <c r="C22" s="659"/>
      <c r="D22" s="659"/>
      <c r="E22" s="659"/>
      <c r="F22" s="659"/>
      <c r="G22" s="659"/>
      <c r="H22" s="659"/>
      <c r="I22" s="659"/>
      <c r="J22" s="659"/>
      <c r="K22" s="660"/>
      <c r="L22" s="79" t="s">
        <v>7</v>
      </c>
    </row>
    <row r="23" spans="1:12" ht="15.75">
      <c r="A23" s="661" t="s">
        <v>49</v>
      </c>
      <c r="B23" s="659"/>
      <c r="C23" s="659"/>
      <c r="D23" s="659"/>
      <c r="E23" s="659"/>
      <c r="F23" s="659"/>
      <c r="G23" s="659"/>
      <c r="H23" s="659"/>
      <c r="I23" s="659"/>
      <c r="J23" s="659"/>
      <c r="K23" s="660"/>
      <c r="L23" s="79" t="s">
        <v>7</v>
      </c>
    </row>
    <row r="24" spans="1:12" ht="15.75">
      <c r="A24" s="661" t="s">
        <v>142</v>
      </c>
      <c r="B24" s="659"/>
      <c r="C24" s="659"/>
      <c r="D24" s="659"/>
      <c r="E24" s="659"/>
      <c r="F24" s="659"/>
      <c r="G24" s="659"/>
      <c r="H24" s="659"/>
      <c r="I24" s="659"/>
      <c r="J24" s="659"/>
      <c r="K24" s="660"/>
      <c r="L24" s="79" t="s">
        <v>7</v>
      </c>
    </row>
    <row r="25" spans="1:12" ht="15.75">
      <c r="A25" s="661" t="s">
        <v>144</v>
      </c>
      <c r="B25" s="659"/>
      <c r="C25" s="659"/>
      <c r="D25" s="659"/>
      <c r="E25" s="659"/>
      <c r="F25" s="659"/>
      <c r="G25" s="659"/>
      <c r="H25" s="659"/>
      <c r="I25" s="659"/>
      <c r="J25" s="659"/>
      <c r="K25" s="660"/>
      <c r="L25" s="79" t="s">
        <v>7</v>
      </c>
    </row>
    <row r="26" spans="1:12" ht="15.75">
      <c r="A26" s="661" t="s">
        <v>284</v>
      </c>
      <c r="B26" s="659">
        <v>1</v>
      </c>
      <c r="C26" s="659"/>
      <c r="D26" s="659">
        <v>1</v>
      </c>
      <c r="E26" s="659"/>
      <c r="F26" s="659"/>
      <c r="G26" s="659"/>
      <c r="H26" s="659"/>
      <c r="I26" s="659"/>
      <c r="J26" s="659">
        <v>1</v>
      </c>
      <c r="K26" s="660"/>
      <c r="L26" s="79" t="s">
        <v>7</v>
      </c>
    </row>
    <row r="27" spans="1:12" ht="15.75">
      <c r="A27" s="661" t="s">
        <v>143</v>
      </c>
      <c r="B27" s="659"/>
      <c r="C27" s="659"/>
      <c r="D27" s="659"/>
      <c r="E27" s="659"/>
      <c r="F27" s="659"/>
      <c r="G27" s="659"/>
      <c r="H27" s="659"/>
      <c r="I27" s="659"/>
      <c r="J27" s="659"/>
      <c r="K27" s="660"/>
      <c r="L27" s="79" t="s">
        <v>7</v>
      </c>
    </row>
    <row r="28" spans="1:12" ht="15.75">
      <c r="A28" s="664" t="s">
        <v>145</v>
      </c>
      <c r="B28" s="665"/>
      <c r="C28" s="665"/>
      <c r="D28" s="665"/>
      <c r="E28" s="665"/>
      <c r="F28" s="665"/>
      <c r="G28" s="665"/>
      <c r="H28" s="665"/>
      <c r="I28" s="665"/>
      <c r="J28" s="665"/>
      <c r="K28" s="666"/>
      <c r="L28" s="79" t="s">
        <v>7</v>
      </c>
    </row>
    <row r="29" spans="1:12" ht="16.5" thickBot="1">
      <c r="A29" s="667" t="s">
        <v>66</v>
      </c>
      <c r="B29" s="668">
        <f t="shared" ref="B29:G29" si="0">SUM(B12:B28)</f>
        <v>56</v>
      </c>
      <c r="C29" s="668">
        <f t="shared" si="0"/>
        <v>0</v>
      </c>
      <c r="D29" s="668">
        <f t="shared" si="0"/>
        <v>56</v>
      </c>
      <c r="E29" s="668">
        <f t="shared" si="0"/>
        <v>0</v>
      </c>
      <c r="F29" s="668">
        <f t="shared" si="0"/>
        <v>0</v>
      </c>
      <c r="G29" s="668">
        <f t="shared" si="0"/>
        <v>8</v>
      </c>
      <c r="H29" s="668">
        <f>SUM(H12:H28)</f>
        <v>0</v>
      </c>
      <c r="I29" s="668">
        <f>SUM(I12:I28)</f>
        <v>0</v>
      </c>
      <c r="J29" s="668">
        <f>SUM(J12:J28)</f>
        <v>64</v>
      </c>
      <c r="K29" s="669">
        <f>SUM(K12:K28)</f>
        <v>0</v>
      </c>
      <c r="L29" s="589" t="s">
        <v>7</v>
      </c>
    </row>
    <row r="30" spans="1:12" ht="15.75">
      <c r="A30" s="670" t="s">
        <v>323</v>
      </c>
      <c r="B30" s="671">
        <v>12</v>
      </c>
      <c r="C30" s="672"/>
      <c r="D30" s="672">
        <v>12</v>
      </c>
      <c r="E30" s="672"/>
      <c r="F30" s="672"/>
      <c r="G30" s="672">
        <v>2</v>
      </c>
      <c r="H30" s="673"/>
      <c r="I30" s="673">
        <f>G30+H30</f>
        <v>2</v>
      </c>
      <c r="J30" s="673">
        <f>D30+F30+I30</f>
        <v>14</v>
      </c>
      <c r="K30" s="635"/>
      <c r="L30" s="79" t="s">
        <v>7</v>
      </c>
    </row>
    <row r="31" spans="1:12" ht="15.75">
      <c r="A31" s="674" t="s">
        <v>343</v>
      </c>
      <c r="B31" s="673">
        <v>44</v>
      </c>
      <c r="C31" s="675"/>
      <c r="D31" s="675">
        <v>44</v>
      </c>
      <c r="E31" s="675"/>
      <c r="F31" s="675"/>
      <c r="G31" s="675">
        <v>6</v>
      </c>
      <c r="H31" s="673"/>
      <c r="I31" s="673">
        <f>G31+H31</f>
        <v>6</v>
      </c>
      <c r="J31" s="673">
        <f>D31+F31+I31</f>
        <v>50</v>
      </c>
      <c r="K31" s="635"/>
      <c r="L31" s="79" t="s">
        <v>7</v>
      </c>
    </row>
    <row r="32" spans="1:12" ht="15.75">
      <c r="A32" s="676" t="s">
        <v>344</v>
      </c>
      <c r="B32" s="677"/>
      <c r="C32" s="678"/>
      <c r="D32" s="678"/>
      <c r="E32" s="678"/>
      <c r="F32" s="678"/>
      <c r="G32" s="678"/>
      <c r="H32" s="677"/>
      <c r="I32" s="679">
        <f>G32+H32</f>
        <v>0</v>
      </c>
      <c r="J32" s="679">
        <f>D32+F32+I32</f>
        <v>0</v>
      </c>
      <c r="K32" s="635"/>
      <c r="L32" s="79" t="s">
        <v>7</v>
      </c>
    </row>
    <row r="33" spans="1:12" s="7" customFormat="1" ht="15.75">
      <c r="A33" s="680" t="s">
        <v>66</v>
      </c>
      <c r="B33" s="681">
        <f>SUM(B30:B32)</f>
        <v>56</v>
      </c>
      <c r="C33" s="682">
        <f t="shared" ref="C33:J33" si="1">SUM(C30:C32)</f>
        <v>0</v>
      </c>
      <c r="D33" s="682">
        <f t="shared" si="1"/>
        <v>56</v>
      </c>
      <c r="E33" s="682">
        <f t="shared" si="1"/>
        <v>0</v>
      </c>
      <c r="F33" s="682">
        <f t="shared" si="1"/>
        <v>0</v>
      </c>
      <c r="G33" s="682">
        <f t="shared" si="1"/>
        <v>8</v>
      </c>
      <c r="H33" s="681">
        <f t="shared" si="1"/>
        <v>0</v>
      </c>
      <c r="I33" s="681">
        <f>SUM(I30:I32)</f>
        <v>8</v>
      </c>
      <c r="J33" s="681">
        <f t="shared" si="1"/>
        <v>64</v>
      </c>
      <c r="K33" s="683">
        <f>SUM(K30:K32)</f>
        <v>0</v>
      </c>
      <c r="L33" s="79" t="s">
        <v>36</v>
      </c>
    </row>
    <row r="34" spans="1:12" s="7" customFormat="1">
      <c r="A34" s="1036"/>
      <c r="B34" s="1036"/>
      <c r="C34" s="1036"/>
      <c r="D34" s="1036"/>
      <c r="E34" s="1036"/>
      <c r="F34" s="1036"/>
      <c r="G34" s="1036"/>
      <c r="H34" s="1036"/>
      <c r="I34" s="1036"/>
      <c r="J34" s="1036"/>
      <c r="K34" s="1036"/>
      <c r="L34" s="79"/>
    </row>
    <row r="35" spans="1:12" s="7" customFormat="1">
      <c r="L35" s="589"/>
    </row>
    <row r="36" spans="1:12" s="7" customFormat="1">
      <c r="A36" s="30"/>
      <c r="B36" s="95"/>
      <c r="C36" s="95"/>
      <c r="D36" s="95"/>
      <c r="E36" s="95"/>
      <c r="F36" s="95"/>
      <c r="G36" s="95"/>
      <c r="H36" s="95"/>
      <c r="I36" s="95"/>
      <c r="J36" s="95"/>
      <c r="K36" s="95"/>
      <c r="L36" s="589"/>
    </row>
    <row r="37" spans="1:12" s="7" customFormat="1" ht="12" customHeight="1">
      <c r="A37" s="141"/>
      <c r="B37" s="95"/>
      <c r="C37" s="95"/>
      <c r="D37" s="95"/>
      <c r="E37" s="95"/>
      <c r="F37" s="95"/>
      <c r="G37" s="95"/>
      <c r="H37" s="95"/>
      <c r="I37" s="95"/>
      <c r="J37" s="95"/>
      <c r="K37" s="95"/>
      <c r="L37" s="589"/>
    </row>
    <row r="38" spans="1:12" s="7" customFormat="1" ht="12" customHeight="1">
      <c r="A38" s="141"/>
      <c r="B38" s="95"/>
      <c r="C38" s="95"/>
      <c r="D38" s="95"/>
      <c r="E38" s="95"/>
      <c r="F38" s="95"/>
      <c r="G38" s="95"/>
      <c r="H38" s="95"/>
      <c r="I38" s="95"/>
      <c r="J38" s="95"/>
      <c r="K38" s="95"/>
      <c r="L38" s="589"/>
    </row>
    <row r="39" spans="1:12" s="7" customFormat="1" ht="12" customHeight="1">
      <c r="A39" s="37"/>
      <c r="B39" s="38"/>
      <c r="C39" s="38"/>
      <c r="D39" s="38"/>
      <c r="E39" s="38"/>
      <c r="F39" s="38"/>
      <c r="G39" s="38"/>
      <c r="H39" s="38"/>
      <c r="I39" s="38"/>
      <c r="J39" s="38"/>
      <c r="K39" s="38"/>
      <c r="L39" s="589"/>
    </row>
    <row r="40" spans="1:12" s="7" customFormat="1" ht="15.75">
      <c r="A40" s="64"/>
      <c r="B40" s="65"/>
      <c r="C40" s="65"/>
      <c r="D40" s="65"/>
      <c r="E40" s="65"/>
      <c r="F40" s="65"/>
      <c r="G40" s="65"/>
      <c r="H40" s="65"/>
      <c r="I40" s="65"/>
      <c r="J40" s="65"/>
      <c r="K40" s="65"/>
      <c r="L40" s="589"/>
    </row>
    <row r="41" spans="1:12" ht="71.25" customHeight="1">
      <c r="A41" s="872"/>
      <c r="B41" s="872"/>
      <c r="C41" s="872"/>
      <c r="D41" s="872"/>
      <c r="E41" s="872"/>
      <c r="F41" s="872"/>
      <c r="G41" s="872"/>
      <c r="H41" s="872"/>
      <c r="I41" s="872"/>
      <c r="J41" s="872"/>
      <c r="K41" s="872"/>
    </row>
    <row r="42" spans="1:12" ht="39.75" customHeight="1">
      <c r="A42" s="872"/>
      <c r="B42" s="872"/>
      <c r="C42" s="872"/>
      <c r="D42" s="872"/>
      <c r="E42" s="872"/>
      <c r="F42" s="872"/>
      <c r="G42" s="872"/>
      <c r="H42" s="872"/>
      <c r="I42" s="872"/>
      <c r="J42" s="872"/>
      <c r="K42" s="872"/>
    </row>
    <row r="43" spans="1:12" ht="58.5" customHeight="1">
      <c r="A43" s="872"/>
      <c r="B43" s="872"/>
      <c r="C43" s="872"/>
      <c r="D43" s="872"/>
      <c r="E43" s="872"/>
      <c r="F43" s="872"/>
      <c r="G43" s="872"/>
      <c r="H43" s="872"/>
      <c r="I43" s="872"/>
      <c r="J43" s="872"/>
      <c r="K43" s="872"/>
    </row>
    <row r="44" spans="1:12" ht="69" customHeight="1">
      <c r="A44" s="872"/>
      <c r="B44" s="872"/>
      <c r="C44" s="872"/>
      <c r="D44" s="872"/>
      <c r="E44" s="872"/>
      <c r="F44" s="872"/>
      <c r="G44" s="872"/>
      <c r="H44" s="872"/>
      <c r="I44" s="872"/>
      <c r="J44" s="872"/>
      <c r="K44" s="872"/>
    </row>
    <row r="45" spans="1:12">
      <c r="A45" s="56"/>
      <c r="B45" s="50"/>
      <c r="C45" s="50"/>
      <c r="D45" s="50"/>
      <c r="E45" s="50"/>
      <c r="F45" s="50"/>
      <c r="G45" s="50"/>
      <c r="H45" s="50"/>
      <c r="I45" s="50"/>
      <c r="J45" s="50"/>
      <c r="K45" s="50"/>
    </row>
    <row r="47" spans="1:12">
      <c r="A47" s="590"/>
      <c r="K47" s="74"/>
    </row>
  </sheetData>
  <mergeCells count="27">
    <mergeCell ref="A7:K7"/>
    <mergeCell ref="A8:K8"/>
    <mergeCell ref="G10:G11"/>
    <mergeCell ref="B10:B11"/>
    <mergeCell ref="C10:C11"/>
    <mergeCell ref="D10:D11"/>
    <mergeCell ref="F10:F11"/>
    <mergeCell ref="F9:K9"/>
    <mergeCell ref="D9:E9"/>
    <mergeCell ref="K10:K11"/>
    <mergeCell ref="J10:J11"/>
    <mergeCell ref="I10:I11"/>
    <mergeCell ref="E10:E11"/>
    <mergeCell ref="A9:A11"/>
    <mergeCell ref="B9:C9"/>
    <mergeCell ref="H10:H11"/>
    <mergeCell ref="A34:K34"/>
    <mergeCell ref="A44:K44"/>
    <mergeCell ref="A41:K41"/>
    <mergeCell ref="A42:K42"/>
    <mergeCell ref="A43:K43"/>
    <mergeCell ref="A1:K1"/>
    <mergeCell ref="A4:K4"/>
    <mergeCell ref="A5:K5"/>
    <mergeCell ref="A6:K6"/>
    <mergeCell ref="A2:K2"/>
    <mergeCell ref="A3:K3"/>
  </mergeCells>
  <phoneticPr fontId="0" type="noConversion"/>
  <printOptions horizontalCentered="1"/>
  <pageMargins left="0.75" right="0.75" top="1" bottom="1" header="0.5" footer="0.5"/>
  <pageSetup scale="65" orientation="landscape" r:id="rId1"/>
  <headerFooter alignWithMargins="0">
    <oddFooter>&amp;C&amp;"Times New Roman,Regular"Exhibit I - Detail of Permanent Positions by Category</oddFooter>
  </headerFooter>
</worksheet>
</file>

<file path=xl/worksheets/sheet11.xml><?xml version="1.0" encoding="utf-8"?>
<worksheet xmlns="http://schemas.openxmlformats.org/spreadsheetml/2006/main" xmlns:r="http://schemas.openxmlformats.org/officeDocument/2006/relationships">
  <sheetPr codeName="Sheet15"/>
  <dimension ref="A1:AP52"/>
  <sheetViews>
    <sheetView view="pageBreakPreview" zoomScale="75" zoomScaleNormal="75" zoomScaleSheetLayoutView="50" workbookViewId="0">
      <pane xSplit="1" ySplit="10" topLeftCell="B11" activePane="bottomRight" state="frozen"/>
      <selection activeCell="A44" sqref="A44:AA44"/>
      <selection pane="topRight" activeCell="A44" sqref="A44:AA44"/>
      <selection pane="bottomLeft" activeCell="A44" sqref="A44:AA44"/>
      <selection pane="bottomRight" activeCell="C3" sqref="C3"/>
    </sheetView>
  </sheetViews>
  <sheetFormatPr defaultRowHeight="15"/>
  <cols>
    <col min="1" max="1" width="48" style="602" customWidth="1"/>
    <col min="2" max="7" width="12.6640625" style="602" customWidth="1"/>
    <col min="8" max="25" width="12.6640625" style="602" hidden="1" customWidth="1"/>
    <col min="26" max="27" width="12.6640625" style="602" customWidth="1"/>
    <col min="28" max="28" width="0.6640625" style="86" customWidth="1"/>
    <col min="29" max="16384" width="8.88671875" style="602"/>
  </cols>
  <sheetData>
    <row r="1" spans="1:28" ht="18.75">
      <c r="A1" s="452" t="s">
        <v>456</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7"/>
      <c r="AB1" s="83" t="s">
        <v>7</v>
      </c>
    </row>
    <row r="2" spans="1:28" ht="13.15" customHeight="1">
      <c r="A2" s="619"/>
      <c r="B2" s="619"/>
      <c r="C2" s="619"/>
      <c r="D2" s="619"/>
      <c r="E2" s="619"/>
      <c r="F2" s="619"/>
      <c r="G2" s="619"/>
      <c r="H2" s="619"/>
      <c r="I2" s="619"/>
      <c r="J2" s="619"/>
      <c r="K2" s="619"/>
      <c r="L2" s="619"/>
      <c r="M2" s="619"/>
      <c r="N2" s="619"/>
      <c r="O2" s="619"/>
      <c r="P2" s="619"/>
      <c r="Q2" s="619"/>
      <c r="R2" s="619"/>
      <c r="S2" s="619"/>
      <c r="T2" s="619"/>
      <c r="U2" s="619"/>
      <c r="V2" s="619"/>
      <c r="W2" s="619"/>
      <c r="X2" s="619"/>
      <c r="Y2" s="619"/>
      <c r="Z2" s="619"/>
      <c r="AA2" s="619"/>
      <c r="AB2" s="83" t="s">
        <v>7</v>
      </c>
    </row>
    <row r="3" spans="1:28" ht="18.75">
      <c r="B3" s="452"/>
      <c r="C3" s="752" t="s">
        <v>12</v>
      </c>
      <c r="D3" s="452"/>
      <c r="E3" s="452"/>
      <c r="F3" s="452"/>
      <c r="G3" s="452"/>
      <c r="H3" s="452"/>
      <c r="I3" s="452"/>
      <c r="J3" s="452"/>
      <c r="K3" s="452"/>
      <c r="L3" s="452"/>
      <c r="M3" s="452"/>
      <c r="N3" s="452"/>
      <c r="O3" s="452"/>
      <c r="P3" s="452"/>
      <c r="Q3" s="452"/>
      <c r="R3" s="452"/>
      <c r="S3" s="452"/>
      <c r="T3" s="452"/>
      <c r="U3" s="452"/>
      <c r="V3" s="452"/>
      <c r="W3" s="452"/>
      <c r="X3" s="452"/>
      <c r="Y3" s="452"/>
      <c r="Z3" s="452"/>
      <c r="AA3" s="452"/>
      <c r="AB3" s="83" t="s">
        <v>7</v>
      </c>
    </row>
    <row r="4" spans="1:28" ht="16.5">
      <c r="B4" s="453"/>
      <c r="C4" s="753" t="str">
        <f>+'B. Summary of Requirements '!A5</f>
        <v>Community Relations Service</v>
      </c>
      <c r="D4" s="453"/>
      <c r="E4" s="453"/>
      <c r="F4" s="453"/>
      <c r="G4" s="453"/>
      <c r="H4" s="453"/>
      <c r="I4" s="453"/>
      <c r="J4" s="453"/>
      <c r="K4" s="453"/>
      <c r="L4" s="453"/>
      <c r="M4" s="453"/>
      <c r="N4" s="453"/>
      <c r="O4" s="453"/>
      <c r="P4" s="453"/>
      <c r="Q4" s="453"/>
      <c r="R4" s="453"/>
      <c r="S4" s="453"/>
      <c r="T4" s="453"/>
      <c r="U4" s="453"/>
      <c r="V4" s="453"/>
      <c r="W4" s="453"/>
      <c r="X4" s="453"/>
      <c r="Y4" s="453"/>
      <c r="Z4" s="453"/>
      <c r="AA4" s="453"/>
      <c r="AB4" s="83" t="s">
        <v>7</v>
      </c>
    </row>
    <row r="5" spans="1:28" ht="16.5">
      <c r="B5" s="453"/>
      <c r="C5" s="753" t="str">
        <f>+'B. Summary of Requirements '!A6</f>
        <v>Salaries and Expenses</v>
      </c>
      <c r="D5" s="453"/>
      <c r="E5" s="453"/>
      <c r="F5" s="453"/>
      <c r="G5" s="453"/>
      <c r="H5" s="453"/>
      <c r="I5" s="453"/>
      <c r="J5" s="453"/>
      <c r="K5" s="453"/>
      <c r="L5" s="453"/>
      <c r="M5" s="453"/>
      <c r="N5" s="453"/>
      <c r="O5" s="453"/>
      <c r="P5" s="453"/>
      <c r="Q5" s="453"/>
      <c r="R5" s="453"/>
      <c r="S5" s="453"/>
      <c r="T5" s="453"/>
      <c r="U5" s="453"/>
      <c r="V5" s="453"/>
      <c r="W5" s="453"/>
      <c r="X5" s="453"/>
      <c r="Y5" s="453"/>
      <c r="Z5" s="453"/>
      <c r="AA5" s="453"/>
      <c r="AB5" s="83" t="s">
        <v>7</v>
      </c>
    </row>
    <row r="6" spans="1:28">
      <c r="B6" s="454"/>
      <c r="C6" s="754" t="s">
        <v>313</v>
      </c>
      <c r="D6" s="454"/>
      <c r="E6" s="454"/>
      <c r="F6" s="454"/>
      <c r="G6" s="454"/>
      <c r="H6" s="454"/>
      <c r="I6" s="454"/>
      <c r="J6" s="454"/>
      <c r="K6" s="454"/>
      <c r="L6" s="454"/>
      <c r="M6" s="454"/>
      <c r="N6" s="454"/>
      <c r="O6" s="454"/>
      <c r="P6" s="454"/>
      <c r="Q6" s="454"/>
      <c r="R6" s="454"/>
      <c r="S6" s="454"/>
      <c r="T6" s="454"/>
      <c r="U6" s="454"/>
      <c r="V6" s="454"/>
      <c r="W6" s="454"/>
      <c r="X6" s="454"/>
      <c r="Y6" s="454"/>
      <c r="Z6" s="454"/>
      <c r="AA6" s="454"/>
      <c r="AB6" s="83" t="s">
        <v>7</v>
      </c>
    </row>
    <row r="7" spans="1:28">
      <c r="A7" s="618"/>
      <c r="B7" s="618"/>
      <c r="C7" s="618"/>
      <c r="D7" s="618"/>
      <c r="E7" s="618"/>
      <c r="F7" s="618"/>
      <c r="G7" s="618"/>
      <c r="H7" s="618"/>
      <c r="I7" s="618"/>
      <c r="J7" s="618"/>
      <c r="K7" s="618"/>
      <c r="L7" s="618"/>
      <c r="M7" s="618"/>
      <c r="N7" s="618"/>
      <c r="O7" s="618"/>
      <c r="P7" s="618"/>
      <c r="Q7" s="618"/>
      <c r="R7" s="618"/>
      <c r="S7" s="618"/>
      <c r="T7" s="618"/>
      <c r="U7" s="618"/>
      <c r="V7" s="618"/>
      <c r="W7" s="618"/>
      <c r="X7" s="618"/>
      <c r="Y7" s="618"/>
      <c r="Z7" s="618"/>
      <c r="AA7" s="618"/>
      <c r="AB7" s="83" t="s">
        <v>7</v>
      </c>
    </row>
    <row r="8" spans="1:28" ht="40.5" customHeight="1">
      <c r="A8" s="607" t="s">
        <v>312</v>
      </c>
      <c r="B8" s="716" t="s">
        <v>126</v>
      </c>
      <c r="C8" s="611"/>
      <c r="D8" s="611"/>
      <c r="E8" s="611"/>
      <c r="F8" s="611"/>
      <c r="G8" s="612"/>
      <c r="H8" s="455" t="s">
        <v>127</v>
      </c>
      <c r="I8" s="654"/>
      <c r="J8" s="654"/>
      <c r="K8" s="654"/>
      <c r="L8" s="654"/>
      <c r="M8" s="655"/>
      <c r="N8" s="455" t="s">
        <v>128</v>
      </c>
      <c r="O8" s="654"/>
      <c r="P8" s="654"/>
      <c r="Q8" s="654"/>
      <c r="R8" s="654"/>
      <c r="S8" s="655"/>
      <c r="T8" s="455" t="s">
        <v>129</v>
      </c>
      <c r="U8" s="459"/>
      <c r="V8" s="459"/>
      <c r="W8" s="459"/>
      <c r="X8" s="459"/>
      <c r="Y8" s="460"/>
      <c r="Z8" s="610"/>
      <c r="AA8" s="621"/>
      <c r="AB8" s="83" t="s">
        <v>7</v>
      </c>
    </row>
    <row r="9" spans="1:28" ht="42" customHeight="1">
      <c r="A9" s="608"/>
      <c r="B9" s="715" t="s">
        <v>457</v>
      </c>
      <c r="C9" s="616"/>
      <c r="D9" s="714" t="s">
        <v>458</v>
      </c>
      <c r="E9" s="615"/>
      <c r="F9" s="714" t="s">
        <v>478</v>
      </c>
      <c r="G9" s="617"/>
      <c r="H9" s="456" t="s">
        <v>57</v>
      </c>
      <c r="I9" s="656"/>
      <c r="J9" s="457" t="s">
        <v>14</v>
      </c>
      <c r="K9" s="457"/>
      <c r="L9" s="457" t="s">
        <v>15</v>
      </c>
      <c r="M9" s="657"/>
      <c r="N9" s="614" t="s">
        <v>13</v>
      </c>
      <c r="O9" s="623"/>
      <c r="P9" s="613" t="s">
        <v>14</v>
      </c>
      <c r="Q9" s="613"/>
      <c r="R9" s="613" t="s">
        <v>15</v>
      </c>
      <c r="S9" s="617"/>
      <c r="T9" s="614" t="s">
        <v>13</v>
      </c>
      <c r="U9" s="623"/>
      <c r="V9" s="613" t="s">
        <v>14</v>
      </c>
      <c r="W9" s="613"/>
      <c r="X9" s="613" t="s">
        <v>15</v>
      </c>
      <c r="Y9" s="617"/>
      <c r="Z9" s="715" t="s">
        <v>459</v>
      </c>
      <c r="AA9" s="622"/>
      <c r="AB9" s="83" t="s">
        <v>7</v>
      </c>
    </row>
    <row r="10" spans="1:28" ht="36" customHeight="1" thickBot="1">
      <c r="A10" s="609"/>
      <c r="B10" s="152" t="s">
        <v>336</v>
      </c>
      <c r="C10" s="153" t="s">
        <v>311</v>
      </c>
      <c r="D10" s="712" t="s">
        <v>336</v>
      </c>
      <c r="E10" s="153" t="s">
        <v>311</v>
      </c>
      <c r="F10" s="712" t="s">
        <v>336</v>
      </c>
      <c r="G10" s="153" t="s">
        <v>311</v>
      </c>
      <c r="H10" s="152" t="s">
        <v>336</v>
      </c>
      <c r="I10" s="153" t="s">
        <v>311</v>
      </c>
      <c r="J10" s="154" t="s">
        <v>336</v>
      </c>
      <c r="K10" s="153" t="s">
        <v>311</v>
      </c>
      <c r="L10" s="154" t="s">
        <v>336</v>
      </c>
      <c r="M10" s="153" t="s">
        <v>311</v>
      </c>
      <c r="N10" s="152" t="s">
        <v>336</v>
      </c>
      <c r="O10" s="153" t="s">
        <v>311</v>
      </c>
      <c r="P10" s="154" t="s">
        <v>336</v>
      </c>
      <c r="Q10" s="153" t="s">
        <v>311</v>
      </c>
      <c r="R10" s="154" t="s">
        <v>336</v>
      </c>
      <c r="S10" s="153" t="s">
        <v>311</v>
      </c>
      <c r="T10" s="152" t="s">
        <v>336</v>
      </c>
      <c r="U10" s="153" t="s">
        <v>311</v>
      </c>
      <c r="V10" s="154" t="s">
        <v>336</v>
      </c>
      <c r="W10" s="153" t="s">
        <v>311</v>
      </c>
      <c r="X10" s="154" t="s">
        <v>336</v>
      </c>
      <c r="Y10" s="153" t="s">
        <v>311</v>
      </c>
      <c r="Z10" s="152" t="s">
        <v>336</v>
      </c>
      <c r="AA10" s="155" t="s">
        <v>311</v>
      </c>
      <c r="AB10" s="83" t="s">
        <v>7</v>
      </c>
    </row>
    <row r="11" spans="1:28" ht="15.75">
      <c r="A11" s="689" t="s">
        <v>98</v>
      </c>
      <c r="B11" s="690"/>
      <c r="C11" s="691"/>
      <c r="D11" s="692"/>
      <c r="E11" s="693"/>
      <c r="F11" s="692"/>
      <c r="G11" s="692"/>
      <c r="H11" s="690"/>
      <c r="I11" s="691"/>
      <c r="J11" s="692"/>
      <c r="K11" s="693"/>
      <c r="L11" s="692"/>
      <c r="M11" s="692"/>
      <c r="N11" s="690"/>
      <c r="O11" s="691"/>
      <c r="P11" s="692"/>
      <c r="Q11" s="693"/>
      <c r="R11" s="692"/>
      <c r="S11" s="692"/>
      <c r="T11" s="690"/>
      <c r="U11" s="691"/>
      <c r="V11" s="692"/>
      <c r="W11" s="693"/>
      <c r="X11" s="692"/>
      <c r="Y11" s="692"/>
      <c r="Z11" s="694">
        <f>SUM(R11,P11,N11,L11,J11,H11,F11,D11,B11)</f>
        <v>0</v>
      </c>
      <c r="AA11" s="695">
        <f>SUM(S11,Q11,O11,M11,K11,I11,G11,E11,C11)</f>
        <v>0</v>
      </c>
      <c r="AB11" s="83" t="s">
        <v>7</v>
      </c>
    </row>
    <row r="12" spans="1:28" ht="15.75">
      <c r="A12" s="696" t="s">
        <v>99</v>
      </c>
      <c r="B12" s="96"/>
      <c r="C12" s="97"/>
      <c r="D12" s="98"/>
      <c r="E12" s="99"/>
      <c r="F12" s="98"/>
      <c r="G12" s="98"/>
      <c r="H12" s="96"/>
      <c r="I12" s="97"/>
      <c r="J12" s="98"/>
      <c r="K12" s="99"/>
      <c r="L12" s="98"/>
      <c r="M12" s="98"/>
      <c r="N12" s="96"/>
      <c r="O12" s="97"/>
      <c r="P12" s="98"/>
      <c r="Q12" s="99"/>
      <c r="R12" s="98"/>
      <c r="S12" s="98"/>
      <c r="T12" s="96"/>
      <c r="U12" s="97"/>
      <c r="V12" s="98"/>
      <c r="W12" s="99"/>
      <c r="X12" s="98"/>
      <c r="Y12" s="98"/>
      <c r="Z12" s="101">
        <f>SUM(,R12,P12,N12,L12,J12,H12,F12,D12,B12)</f>
        <v>0</v>
      </c>
      <c r="AA12" s="697">
        <f>SUM(S12,Q12,O12,M12,K12,I12,G12,E12,C12)</f>
        <v>0</v>
      </c>
      <c r="AB12" s="83" t="s">
        <v>7</v>
      </c>
    </row>
    <row r="13" spans="1:28" ht="15.75">
      <c r="A13" s="696" t="s">
        <v>100</v>
      </c>
      <c r="B13" s="96">
        <v>4</v>
      </c>
      <c r="C13" s="97">
        <v>432</v>
      </c>
      <c r="D13" s="98"/>
      <c r="E13" s="99"/>
      <c r="F13" s="98"/>
      <c r="G13" s="98"/>
      <c r="H13" s="96"/>
      <c r="I13" s="97"/>
      <c r="J13" s="98"/>
      <c r="K13" s="99"/>
      <c r="L13" s="98"/>
      <c r="M13" s="98"/>
      <c r="N13" s="96"/>
      <c r="O13" s="97"/>
      <c r="P13" s="98"/>
      <c r="Q13" s="99"/>
      <c r="R13" s="98"/>
      <c r="S13" s="98"/>
      <c r="T13" s="96"/>
      <c r="U13" s="97"/>
      <c r="V13" s="98"/>
      <c r="W13" s="99"/>
      <c r="X13" s="98"/>
      <c r="Y13" s="98"/>
      <c r="Z13" s="96">
        <f t="shared" ref="Z13:Z21" si="0">SUM(R13,P13,N13,L13,J13,H13,F13,D13,B13)</f>
        <v>4</v>
      </c>
      <c r="AA13" s="100">
        <v>432</v>
      </c>
      <c r="AB13" s="83" t="s">
        <v>7</v>
      </c>
    </row>
    <row r="14" spans="1:28" ht="15.75">
      <c r="A14" s="696" t="s">
        <v>101</v>
      </c>
      <c r="B14" s="96"/>
      <c r="C14" s="97"/>
      <c r="D14" s="98"/>
      <c r="E14" s="99"/>
      <c r="F14" s="98"/>
      <c r="G14" s="98"/>
      <c r="H14" s="96"/>
      <c r="I14" s="97"/>
      <c r="J14" s="98"/>
      <c r="K14" s="99"/>
      <c r="L14" s="98"/>
      <c r="M14" s="98"/>
      <c r="N14" s="96"/>
      <c r="O14" s="97"/>
      <c r="P14" s="98"/>
      <c r="Q14" s="99"/>
      <c r="R14" s="98"/>
      <c r="S14" s="98"/>
      <c r="T14" s="96"/>
      <c r="U14" s="97"/>
      <c r="V14" s="98"/>
      <c r="W14" s="99"/>
      <c r="X14" s="98"/>
      <c r="Y14" s="98"/>
      <c r="Z14" s="96">
        <f t="shared" si="0"/>
        <v>0</v>
      </c>
      <c r="AA14" s="100">
        <f>SUM(S14,Q14,O14,M14,K14,I14,G14,E14,C14)</f>
        <v>0</v>
      </c>
      <c r="AB14" s="83" t="s">
        <v>7</v>
      </c>
    </row>
    <row r="15" spans="1:28" ht="15.75">
      <c r="A15" s="696" t="s">
        <v>102</v>
      </c>
      <c r="B15" s="96"/>
      <c r="C15" s="97"/>
      <c r="D15" s="98"/>
      <c r="E15" s="99"/>
      <c r="F15" s="98"/>
      <c r="G15" s="98"/>
      <c r="H15" s="96"/>
      <c r="I15" s="97"/>
      <c r="J15" s="98"/>
      <c r="K15" s="99"/>
      <c r="L15" s="98"/>
      <c r="M15" s="98"/>
      <c r="N15" s="96"/>
      <c r="O15" s="97"/>
      <c r="P15" s="98"/>
      <c r="Q15" s="99"/>
      <c r="R15" s="98"/>
      <c r="S15" s="98"/>
      <c r="T15" s="96"/>
      <c r="U15" s="97"/>
      <c r="V15" s="98"/>
      <c r="W15" s="99"/>
      <c r="X15" s="98"/>
      <c r="Y15" s="98"/>
      <c r="Z15" s="96">
        <f t="shared" si="0"/>
        <v>0</v>
      </c>
      <c r="AA15" s="100">
        <f>SUM(S15,Q15,O15,M15,K15,I15,G15,E15,C15)</f>
        <v>0</v>
      </c>
      <c r="AB15" s="83" t="s">
        <v>7</v>
      </c>
    </row>
    <row r="16" spans="1:28" ht="15.75">
      <c r="A16" s="696" t="s">
        <v>103</v>
      </c>
      <c r="B16" s="96">
        <v>4</v>
      </c>
      <c r="C16" s="97">
        <v>256</v>
      </c>
      <c r="D16" s="713"/>
      <c r="E16" s="99"/>
      <c r="F16" s="98"/>
      <c r="G16" s="98"/>
      <c r="H16" s="96"/>
      <c r="I16" s="97"/>
      <c r="J16" s="98"/>
      <c r="K16" s="99"/>
      <c r="L16" s="98"/>
      <c r="M16" s="98"/>
      <c r="N16" s="96"/>
      <c r="O16" s="97"/>
      <c r="P16" s="98"/>
      <c r="Q16" s="99"/>
      <c r="R16" s="98"/>
      <c r="S16" s="98"/>
      <c r="T16" s="96"/>
      <c r="U16" s="97"/>
      <c r="V16" s="98"/>
      <c r="W16" s="99"/>
      <c r="X16" s="98"/>
      <c r="Y16" s="98"/>
      <c r="Z16" s="96">
        <f t="shared" si="0"/>
        <v>4</v>
      </c>
      <c r="AA16" s="100">
        <v>256</v>
      </c>
      <c r="AB16" s="83" t="s">
        <v>7</v>
      </c>
    </row>
    <row r="17" spans="1:28" ht="15.75">
      <c r="A17" s="696" t="s">
        <v>104</v>
      </c>
      <c r="B17" s="96"/>
      <c r="C17" s="97"/>
      <c r="D17" s="98"/>
      <c r="E17" s="99"/>
      <c r="F17" s="98"/>
      <c r="G17" s="98"/>
      <c r="H17" s="96"/>
      <c r="I17" s="97"/>
      <c r="J17" s="98"/>
      <c r="K17" s="99"/>
      <c r="L17" s="98"/>
      <c r="M17" s="98"/>
      <c r="N17" s="96"/>
      <c r="O17" s="97"/>
      <c r="P17" s="98"/>
      <c r="Q17" s="99"/>
      <c r="R17" s="98"/>
      <c r="S17" s="98"/>
      <c r="T17" s="96"/>
      <c r="U17" s="97"/>
      <c r="V17" s="98"/>
      <c r="W17" s="99"/>
      <c r="X17" s="98"/>
      <c r="Y17" s="98"/>
      <c r="Z17" s="96">
        <f t="shared" si="0"/>
        <v>0</v>
      </c>
      <c r="AA17" s="100">
        <f>SUM(S17,Q17,O17,M17,K17,I17,G17,E17,C17)</f>
        <v>0</v>
      </c>
      <c r="AB17" s="83" t="s">
        <v>7</v>
      </c>
    </row>
    <row r="18" spans="1:28" ht="15.75">
      <c r="A18" s="696" t="s">
        <v>105</v>
      </c>
      <c r="B18" s="96"/>
      <c r="C18" s="97"/>
      <c r="D18" s="98"/>
      <c r="E18" s="99"/>
      <c r="F18" s="98"/>
      <c r="G18" s="98"/>
      <c r="H18" s="96"/>
      <c r="I18" s="97"/>
      <c r="J18" s="98"/>
      <c r="K18" s="99"/>
      <c r="L18" s="98"/>
      <c r="M18" s="98"/>
      <c r="N18" s="96"/>
      <c r="O18" s="97"/>
      <c r="P18" s="98"/>
      <c r="Q18" s="99"/>
      <c r="R18" s="98"/>
      <c r="S18" s="98"/>
      <c r="T18" s="96"/>
      <c r="U18" s="97"/>
      <c r="V18" s="98"/>
      <c r="W18" s="99"/>
      <c r="X18" s="98"/>
      <c r="Y18" s="98"/>
      <c r="Z18" s="96">
        <f t="shared" si="0"/>
        <v>0</v>
      </c>
      <c r="AA18" s="100">
        <f>SUM(S18,Q18,O18,M18,K18,I18,G18,E18,C18)</f>
        <v>0</v>
      </c>
      <c r="AB18" s="83" t="s">
        <v>7</v>
      </c>
    </row>
    <row r="19" spans="1:28" ht="15.75">
      <c r="A19" s="696" t="s">
        <v>106</v>
      </c>
      <c r="B19" s="96"/>
      <c r="C19" s="97"/>
      <c r="D19" s="98"/>
      <c r="E19" s="99"/>
      <c r="F19" s="98"/>
      <c r="G19" s="98"/>
      <c r="H19" s="96"/>
      <c r="I19" s="97"/>
      <c r="J19" s="98"/>
      <c r="K19" s="99"/>
      <c r="L19" s="98"/>
      <c r="M19" s="98"/>
      <c r="N19" s="96"/>
      <c r="O19" s="97"/>
      <c r="P19" s="98"/>
      <c r="Q19" s="99"/>
      <c r="R19" s="98"/>
      <c r="S19" s="98"/>
      <c r="T19" s="96"/>
      <c r="U19" s="97"/>
      <c r="V19" s="98"/>
      <c r="W19" s="99"/>
      <c r="X19" s="98"/>
      <c r="Y19" s="98"/>
      <c r="Z19" s="96">
        <f t="shared" si="0"/>
        <v>0</v>
      </c>
      <c r="AA19" s="100">
        <f>SUM(S19,Q19,O19,M19,K19,I19,G19,E19,C19)</f>
        <v>0</v>
      </c>
      <c r="AB19" s="83" t="s">
        <v>7</v>
      </c>
    </row>
    <row r="20" spans="1:28" ht="15.75">
      <c r="A20" s="696" t="s">
        <v>107</v>
      </c>
      <c r="B20" s="96"/>
      <c r="C20" s="97"/>
      <c r="D20" s="98"/>
      <c r="E20" s="99"/>
      <c r="F20" s="98"/>
      <c r="G20" s="98"/>
      <c r="H20" s="96"/>
      <c r="I20" s="97"/>
      <c r="J20" s="98"/>
      <c r="K20" s="99"/>
      <c r="L20" s="98"/>
      <c r="M20" s="98"/>
      <c r="N20" s="96"/>
      <c r="O20" s="97"/>
      <c r="P20" s="98"/>
      <c r="Q20" s="99"/>
      <c r="R20" s="98"/>
      <c r="S20" s="98"/>
      <c r="T20" s="96"/>
      <c r="U20" s="97"/>
      <c r="V20" s="98"/>
      <c r="W20" s="99"/>
      <c r="X20" s="98"/>
      <c r="Y20" s="98"/>
      <c r="Z20" s="96">
        <f t="shared" si="0"/>
        <v>0</v>
      </c>
      <c r="AA20" s="100">
        <f>SUM(S20,Q20,O20,M20,K20,I20,G20,E20,C20)</f>
        <v>0</v>
      </c>
      <c r="AB20" s="83" t="s">
        <v>7</v>
      </c>
    </row>
    <row r="21" spans="1:28" ht="15.75">
      <c r="A21" s="698" t="s">
        <v>108</v>
      </c>
      <c r="B21" s="102"/>
      <c r="C21" s="103"/>
      <c r="D21" s="98"/>
      <c r="E21" s="99"/>
      <c r="F21" s="98"/>
      <c r="G21" s="98"/>
      <c r="H21" s="102"/>
      <c r="I21" s="103"/>
      <c r="J21" s="98"/>
      <c r="K21" s="99"/>
      <c r="L21" s="98"/>
      <c r="M21" s="98"/>
      <c r="N21" s="102"/>
      <c r="O21" s="103"/>
      <c r="P21" s="98"/>
      <c r="Q21" s="99"/>
      <c r="R21" s="98"/>
      <c r="S21" s="98"/>
      <c r="T21" s="102"/>
      <c r="U21" s="103"/>
      <c r="V21" s="98"/>
      <c r="W21" s="99"/>
      <c r="X21" s="98"/>
      <c r="Y21" s="98"/>
      <c r="Z21" s="104">
        <f t="shared" si="0"/>
        <v>0</v>
      </c>
      <c r="AA21" s="109">
        <f>SUM(S21,Q21,O21,M21,K21,I21,G21,E21,C21)</f>
        <v>0</v>
      </c>
      <c r="AB21" s="83" t="s">
        <v>7</v>
      </c>
    </row>
    <row r="22" spans="1:28" ht="15.75">
      <c r="A22" s="699"/>
      <c r="B22" s="105"/>
      <c r="C22" s="106"/>
      <c r="D22" s="107"/>
      <c r="E22" s="106"/>
      <c r="F22" s="107"/>
      <c r="G22" s="107"/>
      <c r="H22" s="105"/>
      <c r="I22" s="106"/>
      <c r="J22" s="107"/>
      <c r="K22" s="106"/>
      <c r="L22" s="107"/>
      <c r="M22" s="107"/>
      <c r="N22" s="105"/>
      <c r="O22" s="106"/>
      <c r="P22" s="107"/>
      <c r="Q22" s="106"/>
      <c r="R22" s="107"/>
      <c r="S22" s="107"/>
      <c r="T22" s="105"/>
      <c r="U22" s="106"/>
      <c r="V22" s="107"/>
      <c r="W22" s="106"/>
      <c r="X22" s="107"/>
      <c r="Y22" s="107"/>
      <c r="Z22" s="105"/>
      <c r="AA22" s="111"/>
      <c r="AB22" s="83" t="s">
        <v>7</v>
      </c>
    </row>
    <row r="23" spans="1:28" ht="15.75">
      <c r="A23" s="696" t="s">
        <v>16</v>
      </c>
      <c r="B23" s="96">
        <v>8</v>
      </c>
      <c r="C23" s="97">
        <f>C13+C16</f>
        <v>688</v>
      </c>
      <c r="D23" s="96">
        <f t="shared" ref="D23:S23" si="1">SUM(D11:D21)</f>
        <v>0</v>
      </c>
      <c r="E23" s="97">
        <f t="shared" si="1"/>
        <v>0</v>
      </c>
      <c r="F23" s="96">
        <f t="shared" si="1"/>
        <v>0</v>
      </c>
      <c r="G23" s="97">
        <f t="shared" si="1"/>
        <v>0</v>
      </c>
      <c r="H23" s="96">
        <f t="shared" si="1"/>
        <v>0</v>
      </c>
      <c r="I23" s="97">
        <f t="shared" si="1"/>
        <v>0</v>
      </c>
      <c r="J23" s="96">
        <f t="shared" si="1"/>
        <v>0</v>
      </c>
      <c r="K23" s="97">
        <f t="shared" si="1"/>
        <v>0</v>
      </c>
      <c r="L23" s="96">
        <f>SUM(L11:L21)</f>
        <v>0</v>
      </c>
      <c r="M23" s="97">
        <f t="shared" si="1"/>
        <v>0</v>
      </c>
      <c r="N23" s="96">
        <f t="shared" si="1"/>
        <v>0</v>
      </c>
      <c r="O23" s="97">
        <f t="shared" si="1"/>
        <v>0</v>
      </c>
      <c r="P23" s="96">
        <f t="shared" si="1"/>
        <v>0</v>
      </c>
      <c r="Q23" s="97">
        <f t="shared" si="1"/>
        <v>0</v>
      </c>
      <c r="R23" s="96">
        <f t="shared" si="1"/>
        <v>0</v>
      </c>
      <c r="S23" s="97">
        <f t="shared" si="1"/>
        <v>0</v>
      </c>
      <c r="T23" s="96">
        <f t="shared" ref="T23:Y23" si="2">SUM(T11:T21)</f>
        <v>0</v>
      </c>
      <c r="U23" s="97">
        <f t="shared" si="2"/>
        <v>0</v>
      </c>
      <c r="V23" s="96">
        <f t="shared" si="2"/>
        <v>0</v>
      </c>
      <c r="W23" s="97">
        <f t="shared" si="2"/>
        <v>0</v>
      </c>
      <c r="X23" s="96">
        <f t="shared" si="2"/>
        <v>0</v>
      </c>
      <c r="Y23" s="97">
        <f t="shared" si="2"/>
        <v>0</v>
      </c>
      <c r="Z23" s="96">
        <f>SUM(Z11:Z21)</f>
        <v>8</v>
      </c>
      <c r="AA23" s="100">
        <v>688</v>
      </c>
      <c r="AB23" s="83" t="s">
        <v>7</v>
      </c>
    </row>
    <row r="24" spans="1:28" ht="15.75">
      <c r="A24" s="700" t="s">
        <v>17</v>
      </c>
      <c r="B24" s="96">
        <v>-4</v>
      </c>
      <c r="C24" s="97">
        <f>C23/-2</f>
        <v>-344</v>
      </c>
      <c r="D24" s="96">
        <f t="shared" ref="D24:Q24" si="3">+D23/-2</f>
        <v>0</v>
      </c>
      <c r="E24" s="97">
        <f t="shared" si="3"/>
        <v>0</v>
      </c>
      <c r="F24" s="96">
        <f t="shared" si="3"/>
        <v>0</v>
      </c>
      <c r="G24" s="97">
        <f t="shared" si="3"/>
        <v>0</v>
      </c>
      <c r="H24" s="96">
        <f t="shared" si="3"/>
        <v>0</v>
      </c>
      <c r="I24" s="97">
        <f t="shared" si="3"/>
        <v>0</v>
      </c>
      <c r="J24" s="96">
        <f t="shared" si="3"/>
        <v>0</v>
      </c>
      <c r="K24" s="97">
        <f t="shared" si="3"/>
        <v>0</v>
      </c>
      <c r="L24" s="96">
        <f t="shared" si="3"/>
        <v>0</v>
      </c>
      <c r="M24" s="97">
        <f t="shared" si="3"/>
        <v>0</v>
      </c>
      <c r="N24" s="96">
        <f t="shared" si="3"/>
        <v>0</v>
      </c>
      <c r="O24" s="97">
        <f t="shared" si="3"/>
        <v>0</v>
      </c>
      <c r="P24" s="96">
        <f t="shared" si="3"/>
        <v>0</v>
      </c>
      <c r="Q24" s="97">
        <f t="shared" si="3"/>
        <v>0</v>
      </c>
      <c r="R24" s="96">
        <v>0</v>
      </c>
      <c r="S24" s="97">
        <v>0</v>
      </c>
      <c r="T24" s="96">
        <f t="shared" ref="T24:Y24" si="4">+T23/-2</f>
        <v>0</v>
      </c>
      <c r="U24" s="97">
        <f t="shared" si="4"/>
        <v>0</v>
      </c>
      <c r="V24" s="96">
        <f t="shared" si="4"/>
        <v>0</v>
      </c>
      <c r="W24" s="97">
        <f t="shared" si="4"/>
        <v>0</v>
      </c>
      <c r="X24" s="96">
        <f t="shared" si="4"/>
        <v>0</v>
      </c>
      <c r="Y24" s="97">
        <f t="shared" si="4"/>
        <v>0</v>
      </c>
      <c r="Z24" s="96">
        <f>+B24+N24+H24+T24</f>
        <v>-4</v>
      </c>
      <c r="AA24" s="100">
        <f>+C24+I24+O24+U24</f>
        <v>-344</v>
      </c>
      <c r="AB24" s="83" t="s">
        <v>7</v>
      </c>
    </row>
    <row r="25" spans="1:28" ht="15.75">
      <c r="A25" s="698" t="s">
        <v>18</v>
      </c>
      <c r="B25" s="108"/>
      <c r="C25" s="103"/>
      <c r="D25" s="108"/>
      <c r="E25" s="103"/>
      <c r="F25" s="108"/>
      <c r="G25" s="103"/>
      <c r="H25" s="108"/>
      <c r="I25" s="103"/>
      <c r="J25" s="108"/>
      <c r="K25" s="103"/>
      <c r="L25" s="108"/>
      <c r="M25" s="103"/>
      <c r="N25" s="108"/>
      <c r="O25" s="103"/>
      <c r="P25" s="108"/>
      <c r="Q25" s="103"/>
      <c r="R25" s="108"/>
      <c r="S25" s="103"/>
      <c r="T25" s="108"/>
      <c r="U25" s="103"/>
      <c r="V25" s="108"/>
      <c r="W25" s="103"/>
      <c r="X25" s="108"/>
      <c r="Y25" s="103"/>
      <c r="Z25" s="108">
        <f>SUM(B25:S25,R25,P25,N25,L25,J25,H25,F25,D25)</f>
        <v>0</v>
      </c>
      <c r="AA25" s="109">
        <f>SUM(C25:T25,S25,Q25,O25,M25,K25,I25,G25,E25)</f>
        <v>0</v>
      </c>
      <c r="AB25" s="83" t="s">
        <v>7</v>
      </c>
    </row>
    <row r="26" spans="1:28" ht="15.75">
      <c r="A26" s="701"/>
      <c r="B26" s="110"/>
      <c r="C26" s="106"/>
      <c r="D26" s="144"/>
      <c r="E26" s="106"/>
      <c r="F26" s="110"/>
      <c r="G26" s="106"/>
      <c r="H26" s="110"/>
      <c r="I26" s="106"/>
      <c r="J26" s="110"/>
      <c r="K26" s="106"/>
      <c r="L26" s="110"/>
      <c r="M26" s="106"/>
      <c r="N26" s="110"/>
      <c r="O26" s="106"/>
      <c r="P26" s="110"/>
      <c r="Q26" s="106"/>
      <c r="R26" s="110"/>
      <c r="S26" s="106"/>
      <c r="T26" s="110"/>
      <c r="U26" s="106"/>
      <c r="V26" s="110"/>
      <c r="W26" s="106"/>
      <c r="X26" s="110"/>
      <c r="Y26" s="106"/>
      <c r="Z26" s="110"/>
      <c r="AA26" s="111"/>
      <c r="AB26" s="83" t="s">
        <v>7</v>
      </c>
    </row>
    <row r="27" spans="1:28" ht="15.75">
      <c r="A27" s="702"/>
      <c r="B27" s="110"/>
      <c r="C27" s="112"/>
      <c r="D27" s="102"/>
      <c r="E27" s="112"/>
      <c r="F27" s="110"/>
      <c r="G27" s="112"/>
      <c r="H27" s="110"/>
      <c r="I27" s="112"/>
      <c r="J27" s="110"/>
      <c r="K27" s="112"/>
      <c r="L27" s="110"/>
      <c r="M27" s="112"/>
      <c r="N27" s="110"/>
      <c r="O27" s="112"/>
      <c r="P27" s="110"/>
      <c r="Q27" s="112"/>
      <c r="R27" s="110"/>
      <c r="S27" s="112"/>
      <c r="T27" s="110"/>
      <c r="U27" s="112"/>
      <c r="V27" s="110"/>
      <c r="W27" s="112"/>
      <c r="X27" s="110"/>
      <c r="Y27" s="112"/>
      <c r="Z27" s="110"/>
      <c r="AA27" s="113"/>
      <c r="AB27" s="83" t="s">
        <v>7</v>
      </c>
    </row>
    <row r="28" spans="1:28" ht="15.75">
      <c r="A28" s="703" t="s">
        <v>19</v>
      </c>
      <c r="B28" s="114">
        <v>4</v>
      </c>
      <c r="C28" s="115">
        <v>344</v>
      </c>
      <c r="D28" s="114">
        <f t="shared" ref="D28:S28" si="5">SUM(D23:D25)</f>
        <v>0</v>
      </c>
      <c r="E28" s="115">
        <f t="shared" si="5"/>
        <v>0</v>
      </c>
      <c r="F28" s="114">
        <f t="shared" si="5"/>
        <v>0</v>
      </c>
      <c r="G28" s="115">
        <f t="shared" si="5"/>
        <v>0</v>
      </c>
      <c r="H28" s="114">
        <f t="shared" si="5"/>
        <v>0</v>
      </c>
      <c r="I28" s="115">
        <f t="shared" si="5"/>
        <v>0</v>
      </c>
      <c r="J28" s="114">
        <f t="shared" si="5"/>
        <v>0</v>
      </c>
      <c r="K28" s="115">
        <f t="shared" si="5"/>
        <v>0</v>
      </c>
      <c r="L28" s="114">
        <f t="shared" si="5"/>
        <v>0</v>
      </c>
      <c r="M28" s="115">
        <f t="shared" si="5"/>
        <v>0</v>
      </c>
      <c r="N28" s="114">
        <f t="shared" si="5"/>
        <v>0</v>
      </c>
      <c r="O28" s="115">
        <f t="shared" si="5"/>
        <v>0</v>
      </c>
      <c r="P28" s="114">
        <f t="shared" si="5"/>
        <v>0</v>
      </c>
      <c r="Q28" s="115">
        <f t="shared" si="5"/>
        <v>0</v>
      </c>
      <c r="R28" s="114">
        <f t="shared" si="5"/>
        <v>0</v>
      </c>
      <c r="S28" s="115">
        <f t="shared" si="5"/>
        <v>0</v>
      </c>
      <c r="T28" s="114">
        <f t="shared" ref="T28:Y28" si="6">SUM(T23:T25)</f>
        <v>0</v>
      </c>
      <c r="U28" s="115">
        <f t="shared" si="6"/>
        <v>0</v>
      </c>
      <c r="V28" s="114">
        <f t="shared" si="6"/>
        <v>0</v>
      </c>
      <c r="W28" s="115">
        <f t="shared" si="6"/>
        <v>0</v>
      </c>
      <c r="X28" s="114">
        <f t="shared" si="6"/>
        <v>0</v>
      </c>
      <c r="Y28" s="115">
        <f t="shared" si="6"/>
        <v>0</v>
      </c>
      <c r="Z28" s="114">
        <v>4</v>
      </c>
      <c r="AA28" s="116">
        <v>344</v>
      </c>
      <c r="AB28" s="83" t="s">
        <v>7</v>
      </c>
    </row>
    <row r="29" spans="1:28" ht="15.75">
      <c r="A29" s="699"/>
      <c r="B29" s="102"/>
      <c r="C29" s="117"/>
      <c r="D29" s="110"/>
      <c r="E29" s="112"/>
      <c r="F29" s="110"/>
      <c r="G29" s="110"/>
      <c r="H29" s="102"/>
      <c r="I29" s="112"/>
      <c r="J29" s="110"/>
      <c r="K29" s="112"/>
      <c r="L29" s="110"/>
      <c r="M29" s="110"/>
      <c r="N29" s="102"/>
      <c r="O29" s="112"/>
      <c r="P29" s="110"/>
      <c r="Q29" s="112"/>
      <c r="R29" s="110"/>
      <c r="S29" s="110"/>
      <c r="T29" s="102"/>
      <c r="U29" s="112"/>
      <c r="V29" s="110"/>
      <c r="W29" s="112"/>
      <c r="X29" s="110"/>
      <c r="Y29" s="110"/>
      <c r="Z29" s="102"/>
      <c r="AA29" s="113"/>
      <c r="AB29" s="83" t="s">
        <v>7</v>
      </c>
    </row>
    <row r="30" spans="1:28" ht="15.75">
      <c r="A30" s="696" t="s">
        <v>109</v>
      </c>
      <c r="B30" s="96"/>
      <c r="C30" s="112">
        <v>97</v>
      </c>
      <c r="D30" s="98"/>
      <c r="E30" s="99"/>
      <c r="F30" s="98"/>
      <c r="G30" s="98"/>
      <c r="H30" s="96"/>
      <c r="I30" s="97"/>
      <c r="J30" s="98"/>
      <c r="K30" s="99"/>
      <c r="L30" s="98"/>
      <c r="M30" s="98"/>
      <c r="N30" s="96"/>
      <c r="O30" s="97"/>
      <c r="P30" s="98"/>
      <c r="Q30" s="99"/>
      <c r="R30" s="98"/>
      <c r="S30" s="98"/>
      <c r="T30" s="96"/>
      <c r="U30" s="97"/>
      <c r="V30" s="98"/>
      <c r="W30" s="99"/>
      <c r="X30" s="98"/>
      <c r="Y30" s="98"/>
      <c r="Z30" s="96">
        <f t="shared" ref="Z30:Z42" si="7">SUM(R30,P30,N30,L30,J30,H30,F30,D30,B30)</f>
        <v>0</v>
      </c>
      <c r="AA30" s="100">
        <v>97</v>
      </c>
      <c r="AB30" s="83" t="s">
        <v>7</v>
      </c>
    </row>
    <row r="31" spans="1:28" ht="15.75">
      <c r="A31" s="696" t="s">
        <v>114</v>
      </c>
      <c r="B31" s="96"/>
      <c r="C31" s="148">
        <v>682</v>
      </c>
      <c r="D31" s="98"/>
      <c r="E31" s="99"/>
      <c r="F31" s="98"/>
      <c r="G31" s="98"/>
      <c r="H31" s="96"/>
      <c r="I31" s="97"/>
      <c r="J31" s="98"/>
      <c r="K31" s="99"/>
      <c r="L31" s="98"/>
      <c r="M31" s="98"/>
      <c r="N31" s="96"/>
      <c r="O31" s="97"/>
      <c r="P31" s="98"/>
      <c r="Q31" s="99"/>
      <c r="R31" s="98"/>
      <c r="S31" s="98"/>
      <c r="T31" s="96"/>
      <c r="U31" s="97"/>
      <c r="V31" s="98"/>
      <c r="W31" s="99"/>
      <c r="X31" s="98"/>
      <c r="Y31" s="98"/>
      <c r="Z31" s="96">
        <f t="shared" si="7"/>
        <v>0</v>
      </c>
      <c r="AA31" s="100">
        <v>682</v>
      </c>
      <c r="AB31" s="83" t="s">
        <v>7</v>
      </c>
    </row>
    <row r="32" spans="1:28" ht="15.75">
      <c r="A32" s="696" t="s">
        <v>110</v>
      </c>
      <c r="B32" s="96"/>
      <c r="C32" s="97">
        <v>3</v>
      </c>
      <c r="D32" s="98"/>
      <c r="E32" s="99"/>
      <c r="F32" s="98"/>
      <c r="G32" s="98"/>
      <c r="H32" s="96"/>
      <c r="I32" s="97"/>
      <c r="J32" s="98"/>
      <c r="K32" s="99"/>
      <c r="L32" s="98"/>
      <c r="M32" s="98"/>
      <c r="N32" s="96"/>
      <c r="O32" s="97"/>
      <c r="P32" s="98"/>
      <c r="Q32" s="99"/>
      <c r="R32" s="98"/>
      <c r="S32" s="98"/>
      <c r="T32" s="96"/>
      <c r="U32" s="97"/>
      <c r="V32" s="98"/>
      <c r="W32" s="99"/>
      <c r="X32" s="98"/>
      <c r="Y32" s="98"/>
      <c r="Z32" s="96">
        <f t="shared" si="7"/>
        <v>0</v>
      </c>
      <c r="AA32" s="100">
        <v>3</v>
      </c>
      <c r="AB32" s="83" t="s">
        <v>7</v>
      </c>
    </row>
    <row r="33" spans="1:42" ht="15.75">
      <c r="A33" s="696" t="s">
        <v>115</v>
      </c>
      <c r="B33" s="96"/>
      <c r="C33" s="97">
        <v>0</v>
      </c>
      <c r="D33" s="98"/>
      <c r="E33" s="99"/>
      <c r="F33" s="98"/>
      <c r="G33" s="98"/>
      <c r="H33" s="96"/>
      <c r="I33" s="97"/>
      <c r="J33" s="98"/>
      <c r="K33" s="99"/>
      <c r="L33" s="98"/>
      <c r="M33" s="98"/>
      <c r="N33" s="96"/>
      <c r="O33" s="97"/>
      <c r="P33" s="98"/>
      <c r="Q33" s="99"/>
      <c r="R33" s="98"/>
      <c r="S33" s="98"/>
      <c r="T33" s="96"/>
      <c r="U33" s="97"/>
      <c r="V33" s="98"/>
      <c r="W33" s="99"/>
      <c r="X33" s="98"/>
      <c r="Y33" s="98"/>
      <c r="Z33" s="96">
        <f t="shared" si="7"/>
        <v>0</v>
      </c>
      <c r="AA33" s="100">
        <v>0</v>
      </c>
      <c r="AB33" s="83" t="s">
        <v>7</v>
      </c>
    </row>
    <row r="34" spans="1:42" ht="15.75">
      <c r="A34" s="696" t="s">
        <v>116</v>
      </c>
      <c r="B34" s="96"/>
      <c r="C34" s="97">
        <v>34</v>
      </c>
      <c r="D34" s="98"/>
      <c r="E34" s="99"/>
      <c r="F34" s="98"/>
      <c r="G34" s="98"/>
      <c r="H34" s="96"/>
      <c r="I34" s="97"/>
      <c r="J34" s="98"/>
      <c r="K34" s="99"/>
      <c r="L34" s="98"/>
      <c r="M34" s="98"/>
      <c r="N34" s="96"/>
      <c r="O34" s="97"/>
      <c r="P34" s="98"/>
      <c r="Q34" s="99"/>
      <c r="R34" s="98"/>
      <c r="S34" s="98"/>
      <c r="T34" s="96"/>
      <c r="U34" s="97"/>
      <c r="V34" s="98"/>
      <c r="W34" s="99"/>
      <c r="X34" s="98"/>
      <c r="Y34" s="98"/>
      <c r="Z34" s="96">
        <f t="shared" si="7"/>
        <v>0</v>
      </c>
      <c r="AA34" s="100">
        <v>34</v>
      </c>
      <c r="AB34" s="83" t="s">
        <v>7</v>
      </c>
    </row>
    <row r="35" spans="1:42" ht="15.75">
      <c r="A35" s="696" t="s">
        <v>111</v>
      </c>
      <c r="B35" s="96"/>
      <c r="C35" s="97">
        <v>26</v>
      </c>
      <c r="D35" s="98"/>
      <c r="E35" s="99"/>
      <c r="F35" s="98"/>
      <c r="G35" s="98"/>
      <c r="H35" s="96"/>
      <c r="I35" s="97"/>
      <c r="J35" s="98"/>
      <c r="K35" s="99"/>
      <c r="L35" s="98"/>
      <c r="M35" s="98"/>
      <c r="N35" s="96"/>
      <c r="O35" s="97"/>
      <c r="P35" s="98"/>
      <c r="Q35" s="99"/>
      <c r="R35" s="98"/>
      <c r="S35" s="98"/>
      <c r="T35" s="96"/>
      <c r="U35" s="97"/>
      <c r="V35" s="98"/>
      <c r="W35" s="99"/>
      <c r="X35" s="98"/>
      <c r="Y35" s="98"/>
      <c r="Z35" s="102">
        <f t="shared" si="7"/>
        <v>0</v>
      </c>
      <c r="AA35" s="113">
        <v>26</v>
      </c>
      <c r="AB35" s="83" t="s">
        <v>7</v>
      </c>
    </row>
    <row r="36" spans="1:42" ht="15.75">
      <c r="A36" s="696" t="s">
        <v>117</v>
      </c>
      <c r="B36" s="96"/>
      <c r="C36" s="97">
        <v>0</v>
      </c>
      <c r="D36" s="98"/>
      <c r="E36" s="99"/>
      <c r="F36" s="98"/>
      <c r="G36" s="98"/>
      <c r="H36" s="96"/>
      <c r="I36" s="97"/>
      <c r="J36" s="98"/>
      <c r="K36" s="99"/>
      <c r="L36" s="98"/>
      <c r="M36" s="98"/>
      <c r="N36" s="96"/>
      <c r="O36" s="97"/>
      <c r="P36" s="98"/>
      <c r="Q36" s="99"/>
      <c r="R36" s="98"/>
      <c r="S36" s="98"/>
      <c r="T36" s="96"/>
      <c r="U36" s="97"/>
      <c r="V36" s="98"/>
      <c r="W36" s="99"/>
      <c r="X36" s="98"/>
      <c r="Y36" s="98"/>
      <c r="Z36" s="96">
        <f t="shared" si="7"/>
        <v>0</v>
      </c>
      <c r="AA36" s="100">
        <v>0</v>
      </c>
      <c r="AB36" s="83" t="s">
        <v>7</v>
      </c>
    </row>
    <row r="37" spans="1:42" ht="15.75">
      <c r="A37" s="696" t="s">
        <v>479</v>
      </c>
      <c r="B37" s="96"/>
      <c r="C37" s="97">
        <v>171</v>
      </c>
      <c r="D37" s="98"/>
      <c r="E37" s="99"/>
      <c r="F37" s="98"/>
      <c r="G37" s="98"/>
      <c r="H37" s="96"/>
      <c r="I37" s="97"/>
      <c r="J37" s="98"/>
      <c r="K37" s="99"/>
      <c r="L37" s="98"/>
      <c r="M37" s="98"/>
      <c r="N37" s="96"/>
      <c r="O37" s="97"/>
      <c r="P37" s="98"/>
      <c r="Q37" s="99"/>
      <c r="R37" s="98"/>
      <c r="S37" s="98"/>
      <c r="T37" s="96"/>
      <c r="U37" s="97"/>
      <c r="V37" s="98"/>
      <c r="W37" s="99"/>
      <c r="X37" s="98"/>
      <c r="Y37" s="98"/>
      <c r="Z37" s="96">
        <f t="shared" si="7"/>
        <v>0</v>
      </c>
      <c r="AA37" s="100">
        <v>171</v>
      </c>
      <c r="AB37" s="83" t="s">
        <v>7</v>
      </c>
    </row>
    <row r="38" spans="1:42" ht="15.75">
      <c r="A38" s="696" t="s">
        <v>113</v>
      </c>
      <c r="B38" s="96"/>
      <c r="C38" s="97">
        <v>5</v>
      </c>
      <c r="D38" s="98"/>
      <c r="E38" s="99"/>
      <c r="F38" s="98"/>
      <c r="G38" s="98"/>
      <c r="H38" s="96"/>
      <c r="I38" s="97"/>
      <c r="J38" s="98"/>
      <c r="K38" s="99"/>
      <c r="L38" s="98"/>
      <c r="M38" s="98"/>
      <c r="N38" s="96"/>
      <c r="O38" s="97"/>
      <c r="P38" s="98"/>
      <c r="Q38" s="99"/>
      <c r="R38" s="98"/>
      <c r="S38" s="98"/>
      <c r="T38" s="96"/>
      <c r="U38" s="97"/>
      <c r="V38" s="98"/>
      <c r="W38" s="99"/>
      <c r="X38" s="98"/>
      <c r="Y38" s="98"/>
      <c r="Z38" s="96">
        <f t="shared" si="7"/>
        <v>0</v>
      </c>
      <c r="AA38" s="100">
        <v>5</v>
      </c>
      <c r="AB38" s="83" t="s">
        <v>7</v>
      </c>
    </row>
    <row r="39" spans="1:42" ht="15.75">
      <c r="A39" s="696" t="s">
        <v>118</v>
      </c>
      <c r="B39" s="96"/>
      <c r="C39" s="97">
        <v>0</v>
      </c>
      <c r="D39" s="98"/>
      <c r="E39" s="99"/>
      <c r="F39" s="98"/>
      <c r="G39" s="98"/>
      <c r="H39" s="96"/>
      <c r="I39" s="97"/>
      <c r="J39" s="98"/>
      <c r="K39" s="99"/>
      <c r="L39" s="98"/>
      <c r="M39" s="98"/>
      <c r="N39" s="96"/>
      <c r="O39" s="97"/>
      <c r="P39" s="98"/>
      <c r="Q39" s="99"/>
      <c r="R39" s="98"/>
      <c r="S39" s="98"/>
      <c r="T39" s="96"/>
      <c r="U39" s="97"/>
      <c r="V39" s="98"/>
      <c r="W39" s="99"/>
      <c r="X39" s="98"/>
      <c r="Y39" s="98"/>
      <c r="Z39" s="96">
        <f t="shared" si="7"/>
        <v>0</v>
      </c>
      <c r="AA39" s="100">
        <v>0</v>
      </c>
      <c r="AB39" s="83" t="s">
        <v>7</v>
      </c>
    </row>
    <row r="40" spans="1:42" ht="15.75">
      <c r="A40" s="696" t="s">
        <v>120</v>
      </c>
      <c r="B40" s="96"/>
      <c r="C40" s="97">
        <v>0</v>
      </c>
      <c r="D40" s="98"/>
      <c r="E40" s="99"/>
      <c r="F40" s="98"/>
      <c r="G40" s="98"/>
      <c r="H40" s="96"/>
      <c r="I40" s="97"/>
      <c r="J40" s="98"/>
      <c r="K40" s="99"/>
      <c r="L40" s="98"/>
      <c r="M40" s="98"/>
      <c r="N40" s="96"/>
      <c r="O40" s="97"/>
      <c r="P40" s="98"/>
      <c r="Q40" s="99"/>
      <c r="R40" s="98"/>
      <c r="S40" s="98"/>
      <c r="T40" s="96"/>
      <c r="U40" s="97"/>
      <c r="V40" s="98"/>
      <c r="W40" s="99"/>
      <c r="X40" s="98"/>
      <c r="Y40" s="98"/>
      <c r="Z40" s="96">
        <f t="shared" si="7"/>
        <v>0</v>
      </c>
      <c r="AA40" s="100">
        <v>0</v>
      </c>
      <c r="AB40" s="83" t="s">
        <v>7</v>
      </c>
    </row>
    <row r="41" spans="1:42" ht="15.75">
      <c r="A41" s="696" t="s">
        <v>119</v>
      </c>
      <c r="B41" s="96"/>
      <c r="C41" s="97">
        <v>35</v>
      </c>
      <c r="D41" s="98"/>
      <c r="E41" s="99"/>
      <c r="F41" s="98"/>
      <c r="G41" s="98"/>
      <c r="H41" s="96"/>
      <c r="I41" s="97"/>
      <c r="J41" s="98"/>
      <c r="K41" s="99"/>
      <c r="L41" s="98"/>
      <c r="M41" s="98"/>
      <c r="N41" s="96"/>
      <c r="O41" s="97"/>
      <c r="P41" s="98"/>
      <c r="Q41" s="99"/>
      <c r="R41" s="98"/>
      <c r="S41" s="98"/>
      <c r="T41" s="96"/>
      <c r="U41" s="97"/>
      <c r="V41" s="98"/>
      <c r="W41" s="99"/>
      <c r="X41" s="98"/>
      <c r="Y41" s="98"/>
      <c r="Z41" s="96">
        <f t="shared" si="7"/>
        <v>0</v>
      </c>
      <c r="AA41" s="100">
        <v>35</v>
      </c>
      <c r="AB41" s="83" t="s">
        <v>7</v>
      </c>
    </row>
    <row r="42" spans="1:42" ht="15.75">
      <c r="A42" s="698" t="s">
        <v>112</v>
      </c>
      <c r="B42" s="102"/>
      <c r="C42" s="112">
        <v>57</v>
      </c>
      <c r="D42" s="110"/>
      <c r="E42" s="135">
        <v>-10</v>
      </c>
      <c r="F42" s="110"/>
      <c r="G42" s="110">
        <v>-2</v>
      </c>
      <c r="H42" s="102"/>
      <c r="I42" s="112"/>
      <c r="J42" s="110"/>
      <c r="K42" s="135"/>
      <c r="L42" s="110"/>
      <c r="M42" s="110"/>
      <c r="N42" s="102"/>
      <c r="O42" s="112"/>
      <c r="P42" s="110"/>
      <c r="Q42" s="135"/>
      <c r="R42" s="110"/>
      <c r="S42" s="110"/>
      <c r="T42" s="102"/>
      <c r="U42" s="112"/>
      <c r="V42" s="110"/>
      <c r="W42" s="135"/>
      <c r="X42" s="110"/>
      <c r="Y42" s="110"/>
      <c r="Z42" s="102">
        <f t="shared" si="7"/>
        <v>0</v>
      </c>
      <c r="AA42" s="113">
        <v>45</v>
      </c>
      <c r="AB42" s="83" t="s">
        <v>7</v>
      </c>
    </row>
    <row r="43" spans="1:42" ht="16.5" thickBot="1">
      <c r="A43" s="704" t="s">
        <v>331</v>
      </c>
      <c r="B43" s="705">
        <f t="shared" ref="B43:Y43" si="8">SUM(B28:B42)</f>
        <v>4</v>
      </c>
      <c r="C43" s="706">
        <f t="shared" si="8"/>
        <v>1454</v>
      </c>
      <c r="D43" s="707">
        <f t="shared" si="8"/>
        <v>0</v>
      </c>
      <c r="E43" s="706">
        <f t="shared" si="8"/>
        <v>-10</v>
      </c>
      <c r="F43" s="707">
        <f t="shared" si="8"/>
        <v>0</v>
      </c>
      <c r="G43" s="708">
        <f t="shared" si="8"/>
        <v>-2</v>
      </c>
      <c r="H43" s="705">
        <f t="shared" si="8"/>
        <v>0</v>
      </c>
      <c r="I43" s="706">
        <f t="shared" si="8"/>
        <v>0</v>
      </c>
      <c r="J43" s="709">
        <f t="shared" si="8"/>
        <v>0</v>
      </c>
      <c r="K43" s="706">
        <f t="shared" si="8"/>
        <v>0</v>
      </c>
      <c r="L43" s="709">
        <f t="shared" si="8"/>
        <v>0</v>
      </c>
      <c r="M43" s="708">
        <f t="shared" si="8"/>
        <v>0</v>
      </c>
      <c r="N43" s="710">
        <f t="shared" si="8"/>
        <v>0</v>
      </c>
      <c r="O43" s="706">
        <f t="shared" si="8"/>
        <v>0</v>
      </c>
      <c r="P43" s="709">
        <f t="shared" si="8"/>
        <v>0</v>
      </c>
      <c r="Q43" s="706">
        <f t="shared" si="8"/>
        <v>0</v>
      </c>
      <c r="R43" s="709">
        <f t="shared" si="8"/>
        <v>0</v>
      </c>
      <c r="S43" s="708">
        <f t="shared" si="8"/>
        <v>0</v>
      </c>
      <c r="T43" s="710">
        <f t="shared" si="8"/>
        <v>0</v>
      </c>
      <c r="U43" s="706">
        <f t="shared" si="8"/>
        <v>0</v>
      </c>
      <c r="V43" s="709">
        <f t="shared" si="8"/>
        <v>0</v>
      </c>
      <c r="W43" s="706">
        <f t="shared" si="8"/>
        <v>0</v>
      </c>
      <c r="X43" s="709">
        <f t="shared" si="8"/>
        <v>0</v>
      </c>
      <c r="Y43" s="708">
        <f t="shared" si="8"/>
        <v>0</v>
      </c>
      <c r="Z43" s="710">
        <f>SUM(Z28:Z42)</f>
        <v>4</v>
      </c>
      <c r="AA43" s="711">
        <f>SUM(AA28:AA42)</f>
        <v>1442</v>
      </c>
      <c r="AB43" s="83" t="s">
        <v>36</v>
      </c>
    </row>
    <row r="44" spans="1:42">
      <c r="A44" s="687"/>
      <c r="B44" s="687"/>
      <c r="C44" s="687"/>
      <c r="D44" s="687"/>
      <c r="E44" s="687"/>
      <c r="F44" s="687"/>
      <c r="G44" s="687"/>
      <c r="H44" s="687"/>
      <c r="I44" s="687"/>
      <c r="J44" s="687"/>
      <c r="K44" s="687"/>
      <c r="L44" s="687"/>
      <c r="M44" s="687"/>
      <c r="N44" s="687"/>
      <c r="O44" s="687"/>
      <c r="P44" s="687"/>
      <c r="Q44" s="687"/>
      <c r="R44" s="687"/>
      <c r="S44" s="687"/>
      <c r="T44" s="687"/>
      <c r="U44" s="687"/>
      <c r="V44" s="687"/>
      <c r="W44" s="687"/>
      <c r="X44" s="687"/>
      <c r="Y44" s="687"/>
      <c r="Z44" s="687"/>
      <c r="AA44" s="688"/>
      <c r="AB44" s="84"/>
      <c r="AC44" s="624"/>
      <c r="AD44" s="624"/>
      <c r="AE44" s="624"/>
      <c r="AF44" s="624"/>
      <c r="AG44" s="624"/>
      <c r="AH44" s="624"/>
      <c r="AI44" s="624"/>
      <c r="AJ44" s="624"/>
      <c r="AK44" s="624"/>
      <c r="AL44" s="624"/>
      <c r="AM44" s="624"/>
      <c r="AN44" s="624"/>
      <c r="AO44" s="624"/>
      <c r="AP44" s="624"/>
    </row>
    <row r="45" spans="1:42">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85">
        <v>1454</v>
      </c>
      <c r="AC45" s="624"/>
      <c r="AD45" s="624"/>
      <c r="AE45" s="624"/>
      <c r="AF45" s="624"/>
      <c r="AG45" s="624"/>
      <c r="AH45" s="624"/>
      <c r="AI45" s="624"/>
      <c r="AJ45" s="624"/>
      <c r="AK45" s="624"/>
      <c r="AL45" s="624"/>
      <c r="AM45" s="624"/>
      <c r="AN45" s="624"/>
      <c r="AO45" s="624"/>
      <c r="AP45" s="624"/>
    </row>
    <row r="47" spans="1:42" ht="18.75">
      <c r="A47" s="620"/>
      <c r="B47" s="620"/>
      <c r="C47" s="620"/>
      <c r="D47" s="620"/>
      <c r="E47" s="620"/>
      <c r="F47" s="620"/>
      <c r="G47" s="620"/>
      <c r="H47" s="620"/>
      <c r="I47" s="458"/>
      <c r="J47" s="458"/>
      <c r="K47" s="458"/>
      <c r="L47" s="458"/>
      <c r="M47" s="458"/>
      <c r="N47" s="458"/>
      <c r="O47" s="458"/>
      <c r="P47" s="458"/>
      <c r="Q47" s="458"/>
      <c r="R47" s="458"/>
      <c r="S47" s="458"/>
      <c r="T47" s="458"/>
      <c r="U47" s="458"/>
      <c r="V47" s="458"/>
      <c r="W47" s="458"/>
      <c r="X47" s="458"/>
      <c r="Y47" s="458"/>
      <c r="Z47" s="458"/>
      <c r="AA47" s="458"/>
    </row>
    <row r="48" spans="1:42" ht="18.75">
      <c r="A48" s="620"/>
      <c r="B48" s="620"/>
      <c r="C48" s="620"/>
      <c r="D48" s="620"/>
      <c r="E48" s="620"/>
      <c r="F48" s="620"/>
      <c r="G48" s="620"/>
      <c r="H48" s="620"/>
      <c r="I48" s="458"/>
      <c r="J48" s="458"/>
      <c r="K48" s="458"/>
      <c r="L48" s="458"/>
      <c r="M48" s="458"/>
      <c r="N48" s="458"/>
      <c r="O48" s="458"/>
      <c r="P48" s="458"/>
      <c r="Q48" s="458"/>
      <c r="R48" s="458"/>
      <c r="S48" s="458"/>
      <c r="T48" s="458"/>
      <c r="U48" s="458"/>
      <c r="V48" s="458"/>
      <c r="W48" s="458"/>
      <c r="X48" s="458"/>
      <c r="Y48" s="458"/>
      <c r="Z48" s="458"/>
      <c r="AA48" s="458"/>
    </row>
    <row r="49" spans="1:27" ht="141.75" customHeight="1">
      <c r="A49" s="606"/>
      <c r="B49" s="606"/>
      <c r="C49" s="606"/>
      <c r="D49" s="606"/>
      <c r="E49" s="606"/>
      <c r="F49" s="606"/>
      <c r="G49" s="606"/>
      <c r="H49" s="606"/>
      <c r="I49" s="605"/>
      <c r="J49" s="605"/>
      <c r="K49" s="605"/>
      <c r="L49" s="605"/>
      <c r="M49" s="605"/>
      <c r="N49" s="605"/>
      <c r="O49" s="605"/>
      <c r="P49" s="605"/>
      <c r="Q49" s="605"/>
      <c r="R49" s="605"/>
      <c r="S49" s="605"/>
      <c r="T49" s="605"/>
      <c r="U49" s="605"/>
      <c r="V49" s="605"/>
      <c r="W49" s="605"/>
      <c r="X49" s="605"/>
      <c r="Y49" s="605"/>
      <c r="Z49" s="605"/>
      <c r="AA49" s="605"/>
    </row>
    <row r="52" spans="1:27">
      <c r="AA52" s="75"/>
    </row>
  </sheetData>
  <phoneticPr fontId="0" type="noConversion"/>
  <printOptions horizontalCentered="1"/>
  <pageMargins left="0.25" right="0.25" top="0.5" bottom="0.5" header="0.5" footer="0.5"/>
  <pageSetup scale="63" fitToHeight="0" orientation="landscape" r:id="rId1"/>
  <headerFooter alignWithMargins="0">
    <oddFooter xml:space="preserve">&amp;C&amp;"Times New Roman,Regular"&amp;14Exhibit J - Financial Analysis of Program Changes&amp;12
</oddFooter>
  </headerFooter>
</worksheet>
</file>

<file path=xl/worksheets/sheet12.xml><?xml version="1.0" encoding="utf-8"?>
<worksheet xmlns="http://schemas.openxmlformats.org/spreadsheetml/2006/main" xmlns:r="http://schemas.openxmlformats.org/officeDocument/2006/relationships">
  <sheetPr codeName="Sheet16"/>
  <dimension ref="A1:N40"/>
  <sheetViews>
    <sheetView showGridLines="0" showOutlineSymbols="0" view="pageBreakPreview" zoomScale="75" zoomScaleNormal="75" workbookViewId="0">
      <pane xSplit="1" ySplit="11" topLeftCell="B12" activePane="bottomRight" state="frozen"/>
      <selection activeCell="A44" sqref="A44:AA44"/>
      <selection pane="topRight" activeCell="A44" sqref="A44:AA44"/>
      <selection pane="bottomLeft" activeCell="A44" sqref="A44:AA44"/>
      <selection pane="bottomRight" activeCell="I16" sqref="I16"/>
    </sheetView>
  </sheetViews>
  <sheetFormatPr defaultColWidth="9.6640625" defaultRowHeight="15.75"/>
  <cols>
    <col min="1" max="1" width="57" style="14" customWidth="1"/>
    <col min="2" max="2" width="8.33203125" style="14" customWidth="1"/>
    <col min="3" max="3" width="12.109375" style="14" customWidth="1"/>
    <col min="4" max="4" width="8.77734375" style="14" customWidth="1"/>
    <col min="5" max="5" width="9.77734375" style="14" customWidth="1"/>
    <col min="6" max="6" width="9.21875" style="14" customWidth="1"/>
    <col min="7" max="7" width="9.77734375" style="14" customWidth="1"/>
    <col min="8" max="8" width="7.77734375" style="14" customWidth="1"/>
    <col min="9" max="9" width="11.77734375" style="14" bestFit="1" customWidth="1"/>
    <col min="10" max="10" width="1.21875" style="82" customWidth="1"/>
    <col min="11" max="16384" width="9.6640625" style="14"/>
  </cols>
  <sheetData>
    <row r="1" spans="1:10" ht="18.75">
      <c r="A1" s="1075" t="s">
        <v>288</v>
      </c>
      <c r="B1" s="989"/>
      <c r="C1" s="989"/>
      <c r="D1" s="989"/>
      <c r="E1" s="989"/>
      <c r="F1" s="989"/>
      <c r="G1" s="989"/>
      <c r="H1" s="989"/>
      <c r="I1" s="989"/>
      <c r="J1" s="248" t="s">
        <v>7</v>
      </c>
    </row>
    <row r="2" spans="1:10" ht="18.75">
      <c r="A2" s="1076"/>
      <c r="B2" s="1076"/>
      <c r="C2" s="1076"/>
      <c r="D2" s="1076"/>
      <c r="E2" s="1076"/>
      <c r="F2" s="1076"/>
      <c r="G2" s="1076"/>
      <c r="H2" s="1076"/>
      <c r="I2" s="1076"/>
      <c r="J2" s="248" t="s">
        <v>7</v>
      </c>
    </row>
    <row r="3" spans="1:10">
      <c r="A3" s="1077"/>
      <c r="B3" s="1077"/>
      <c r="C3" s="1077"/>
      <c r="D3" s="1077"/>
      <c r="E3" s="1077"/>
      <c r="F3" s="1077"/>
      <c r="G3" s="1077"/>
      <c r="H3" s="1077"/>
      <c r="I3" s="1077"/>
      <c r="J3" s="248" t="s">
        <v>7</v>
      </c>
    </row>
    <row r="4" spans="1:10" ht="20.25">
      <c r="A4" s="1074" t="s">
        <v>346</v>
      </c>
      <c r="B4" s="991"/>
      <c r="C4" s="991"/>
      <c r="D4" s="991"/>
      <c r="E4" s="991"/>
      <c r="F4" s="991"/>
      <c r="G4" s="991"/>
      <c r="H4" s="991"/>
      <c r="I4" s="991"/>
      <c r="J4" s="248" t="s">
        <v>7</v>
      </c>
    </row>
    <row r="5" spans="1:10" ht="18.75">
      <c r="A5" s="1073" t="str">
        <f>'B. Summary of Requirements '!A59:X59</f>
        <v>Community Relations Service</v>
      </c>
      <c r="B5" s="993"/>
      <c r="C5" s="993"/>
      <c r="D5" s="993"/>
      <c r="E5" s="993"/>
      <c r="F5" s="993"/>
      <c r="G5" s="993"/>
      <c r="H5" s="993"/>
      <c r="I5" s="993"/>
      <c r="J5" s="248" t="s">
        <v>7</v>
      </c>
    </row>
    <row r="6" spans="1:10" ht="18.75">
      <c r="A6" s="1073" t="str">
        <f>+'[3]B. Summary of Requirements '!A6</f>
        <v>Salaries and Expenses</v>
      </c>
      <c r="B6" s="991"/>
      <c r="C6" s="991"/>
      <c r="D6" s="991"/>
      <c r="E6" s="991"/>
      <c r="F6" s="991"/>
      <c r="G6" s="991"/>
      <c r="H6" s="991"/>
      <c r="I6" s="991"/>
      <c r="J6" s="248" t="s">
        <v>7</v>
      </c>
    </row>
    <row r="7" spans="1:10">
      <c r="A7" s="1077"/>
      <c r="B7" s="1077"/>
      <c r="C7" s="1077"/>
      <c r="D7" s="1077"/>
      <c r="E7" s="1077"/>
      <c r="F7" s="1077"/>
      <c r="G7" s="1077"/>
      <c r="H7" s="1077"/>
      <c r="I7" s="1077"/>
      <c r="J7" s="248" t="s">
        <v>7</v>
      </c>
    </row>
    <row r="8" spans="1:10" ht="16.5" thickBot="1">
      <c r="A8" s="1072" t="s">
        <v>337</v>
      </c>
      <c r="B8" s="1072"/>
      <c r="C8" s="1072"/>
      <c r="D8" s="1072"/>
      <c r="E8" s="1072"/>
      <c r="F8" s="1072"/>
      <c r="G8" s="1072"/>
      <c r="H8" s="1072"/>
      <c r="I8" s="1072"/>
      <c r="J8" s="248" t="s">
        <v>7</v>
      </c>
    </row>
    <row r="9" spans="1:10" ht="15.75" customHeight="1">
      <c r="A9" s="1068" t="s">
        <v>73</v>
      </c>
      <c r="B9" s="1058" t="s">
        <v>32</v>
      </c>
      <c r="C9" s="1059"/>
      <c r="D9" s="1062" t="s">
        <v>463</v>
      </c>
      <c r="E9" s="1063"/>
      <c r="F9" s="1062" t="s">
        <v>62</v>
      </c>
      <c r="G9" s="1063"/>
      <c r="H9" s="1062" t="s">
        <v>64</v>
      </c>
      <c r="I9" s="1066"/>
      <c r="J9" s="248" t="s">
        <v>7</v>
      </c>
    </row>
    <row r="10" spans="1:10" ht="30.75" customHeight="1">
      <c r="A10" s="1069"/>
      <c r="B10" s="1060"/>
      <c r="C10" s="1061"/>
      <c r="D10" s="1064"/>
      <c r="E10" s="1065"/>
      <c r="F10" s="1064"/>
      <c r="G10" s="1065"/>
      <c r="H10" s="1064"/>
      <c r="I10" s="1067"/>
      <c r="J10" s="248" t="s">
        <v>7</v>
      </c>
    </row>
    <row r="11" spans="1:10" ht="16.5" thickBot="1">
      <c r="A11" s="1070"/>
      <c r="B11" s="156" t="s">
        <v>336</v>
      </c>
      <c r="C11" s="157" t="s">
        <v>338</v>
      </c>
      <c r="D11" s="156" t="s">
        <v>336</v>
      </c>
      <c r="E11" s="157" t="s">
        <v>338</v>
      </c>
      <c r="F11" s="156" t="s">
        <v>336</v>
      </c>
      <c r="G11" s="157" t="s">
        <v>338</v>
      </c>
      <c r="H11" s="156" t="s">
        <v>336</v>
      </c>
      <c r="I11" s="721" t="s">
        <v>338</v>
      </c>
      <c r="J11" s="248" t="s">
        <v>7</v>
      </c>
    </row>
    <row r="12" spans="1:10">
      <c r="A12" s="722" t="s">
        <v>281</v>
      </c>
      <c r="B12" s="118"/>
      <c r="C12" s="119"/>
      <c r="D12" s="118"/>
      <c r="E12" s="119"/>
      <c r="F12" s="118"/>
      <c r="G12" s="119"/>
      <c r="H12" s="118"/>
      <c r="I12" s="723"/>
      <c r="J12" s="248" t="s">
        <v>7</v>
      </c>
    </row>
    <row r="13" spans="1:10">
      <c r="A13" s="724" t="s">
        <v>280</v>
      </c>
      <c r="B13" s="118">
        <v>14</v>
      </c>
      <c r="C13" s="119"/>
      <c r="D13" s="118">
        <v>14</v>
      </c>
      <c r="E13" s="119"/>
      <c r="F13" s="118">
        <v>14</v>
      </c>
      <c r="G13" s="119"/>
      <c r="H13" s="118"/>
      <c r="I13" s="725"/>
      <c r="J13" s="248" t="s">
        <v>7</v>
      </c>
    </row>
    <row r="14" spans="1:10">
      <c r="A14" s="724" t="s">
        <v>279</v>
      </c>
      <c r="B14" s="118">
        <v>9</v>
      </c>
      <c r="C14" s="119"/>
      <c r="D14" s="118">
        <v>9</v>
      </c>
      <c r="E14" s="119"/>
      <c r="F14" s="118">
        <v>13</v>
      </c>
      <c r="G14" s="119"/>
      <c r="H14" s="118">
        <f t="shared" ref="H14" si="0">F14-B14</f>
        <v>4</v>
      </c>
      <c r="I14" s="725"/>
      <c r="J14" s="248" t="s">
        <v>7</v>
      </c>
    </row>
    <row r="15" spans="1:10">
      <c r="A15" s="724" t="s">
        <v>278</v>
      </c>
      <c r="B15" s="118">
        <v>6</v>
      </c>
      <c r="C15" s="119"/>
      <c r="D15" s="118">
        <v>6</v>
      </c>
      <c r="E15" s="119"/>
      <c r="F15" s="118">
        <v>6</v>
      </c>
      <c r="G15" s="119"/>
      <c r="H15" s="118"/>
      <c r="I15" s="725"/>
      <c r="J15" s="248" t="s">
        <v>7</v>
      </c>
    </row>
    <row r="16" spans="1:10">
      <c r="A16" s="724" t="s">
        <v>277</v>
      </c>
      <c r="B16" s="118">
        <v>9</v>
      </c>
      <c r="C16" s="119"/>
      <c r="D16" s="118">
        <v>9</v>
      </c>
      <c r="E16" s="119"/>
      <c r="F16" s="118">
        <v>9</v>
      </c>
      <c r="G16" s="119"/>
      <c r="H16" s="118"/>
      <c r="I16" s="725"/>
      <c r="J16" s="248" t="s">
        <v>7</v>
      </c>
    </row>
    <row r="17" spans="1:10">
      <c r="A17" s="724" t="s">
        <v>276</v>
      </c>
      <c r="B17" s="118">
        <v>15</v>
      </c>
      <c r="C17" s="119"/>
      <c r="D17" s="118">
        <v>15</v>
      </c>
      <c r="E17" s="119"/>
      <c r="F17" s="118">
        <v>19</v>
      </c>
      <c r="G17" s="119"/>
      <c r="H17" s="118">
        <f>F17-B17</f>
        <v>4</v>
      </c>
      <c r="I17" s="725"/>
      <c r="J17" s="248" t="s">
        <v>7</v>
      </c>
    </row>
    <row r="18" spans="1:10">
      <c r="A18" s="724" t="s">
        <v>275</v>
      </c>
      <c r="B18" s="118"/>
      <c r="C18" s="119"/>
      <c r="D18" s="118"/>
      <c r="E18" s="119"/>
      <c r="F18" s="118"/>
      <c r="G18" s="119"/>
      <c r="H18" s="118"/>
      <c r="I18" s="725"/>
      <c r="J18" s="248" t="s">
        <v>7</v>
      </c>
    </row>
    <row r="19" spans="1:10">
      <c r="A19" s="724" t="s">
        <v>274</v>
      </c>
      <c r="B19" s="118">
        <v>3</v>
      </c>
      <c r="C19" s="119"/>
      <c r="D19" s="118">
        <v>3</v>
      </c>
      <c r="E19" s="119"/>
      <c r="F19" s="118">
        <v>3</v>
      </c>
      <c r="G19" s="119"/>
      <c r="H19" s="118"/>
      <c r="I19" s="725"/>
      <c r="J19" s="248" t="s">
        <v>7</v>
      </c>
    </row>
    <row r="20" spans="1:10">
      <c r="A20" s="724" t="s">
        <v>273</v>
      </c>
      <c r="B20" s="118"/>
      <c r="C20" s="119"/>
      <c r="D20" s="118"/>
      <c r="E20" s="119"/>
      <c r="F20" s="118"/>
      <c r="G20" s="119"/>
      <c r="H20" s="118"/>
      <c r="I20" s="725"/>
      <c r="J20" s="248" t="s">
        <v>7</v>
      </c>
    </row>
    <row r="21" spans="1:10">
      <c r="A21" s="724" t="s">
        <v>272</v>
      </c>
      <c r="B21" s="118"/>
      <c r="C21" s="119"/>
      <c r="D21" s="118"/>
      <c r="E21" s="119"/>
      <c r="F21" s="118"/>
      <c r="G21" s="119"/>
      <c r="H21" s="118"/>
      <c r="I21" s="725"/>
      <c r="J21" s="248" t="s">
        <v>7</v>
      </c>
    </row>
    <row r="22" spans="1:10">
      <c r="A22" s="724" t="s">
        <v>271</v>
      </c>
      <c r="B22" s="118"/>
      <c r="C22" s="119"/>
      <c r="D22" s="118"/>
      <c r="E22" s="119"/>
      <c r="F22" s="118"/>
      <c r="G22" s="119"/>
      <c r="H22" s="118"/>
      <c r="I22" s="725"/>
      <c r="J22" s="248" t="s">
        <v>7</v>
      </c>
    </row>
    <row r="23" spans="1:10">
      <c r="A23" s="724" t="s">
        <v>270</v>
      </c>
      <c r="B23" s="118"/>
      <c r="C23" s="119"/>
      <c r="D23" s="118"/>
      <c r="E23" s="119"/>
      <c r="F23" s="118"/>
      <c r="G23" s="119"/>
      <c r="H23" s="118"/>
      <c r="I23" s="725"/>
      <c r="J23" s="248" t="s">
        <v>7</v>
      </c>
    </row>
    <row r="24" spans="1:10">
      <c r="A24" s="724" t="s">
        <v>268</v>
      </c>
      <c r="B24" s="118"/>
      <c r="C24" s="119"/>
      <c r="D24" s="118"/>
      <c r="E24" s="119"/>
      <c r="F24" s="118"/>
      <c r="G24" s="119"/>
      <c r="H24" s="118"/>
      <c r="I24" s="725"/>
      <c r="J24" s="248" t="s">
        <v>7</v>
      </c>
    </row>
    <row r="25" spans="1:10">
      <c r="A25" s="724" t="s">
        <v>269</v>
      </c>
      <c r="B25" s="159"/>
      <c r="C25" s="119"/>
      <c r="D25" s="118"/>
      <c r="E25" s="119"/>
      <c r="F25" s="118"/>
      <c r="G25" s="119"/>
      <c r="H25" s="118"/>
      <c r="I25" s="725"/>
      <c r="J25" s="248" t="s">
        <v>7</v>
      </c>
    </row>
    <row r="26" spans="1:10">
      <c r="A26" s="724" t="s">
        <v>267</v>
      </c>
      <c r="B26" s="118"/>
      <c r="C26" s="119"/>
      <c r="D26" s="118"/>
      <c r="E26" s="119"/>
      <c r="F26" s="118"/>
      <c r="G26" s="119"/>
      <c r="H26" s="118"/>
      <c r="I26" s="725"/>
      <c r="J26" s="248" t="s">
        <v>7</v>
      </c>
    </row>
    <row r="27" spans="1:10">
      <c r="A27" s="724" t="s">
        <v>266</v>
      </c>
      <c r="B27" s="120"/>
      <c r="C27" s="121"/>
      <c r="D27" s="120"/>
      <c r="E27" s="121"/>
      <c r="F27" s="120"/>
      <c r="G27" s="121"/>
      <c r="H27" s="118"/>
      <c r="I27" s="726"/>
      <c r="J27" s="248" t="s">
        <v>7</v>
      </c>
    </row>
    <row r="28" spans="1:10">
      <c r="A28" s="727" t="s">
        <v>97</v>
      </c>
      <c r="B28" s="122">
        <f>SUM(B12:B27)</f>
        <v>56</v>
      </c>
      <c r="C28" s="138"/>
      <c r="D28" s="122">
        <f>SUM(D12:D27)</f>
        <v>56</v>
      </c>
      <c r="E28" s="138"/>
      <c r="F28" s="122">
        <f>SUM(F12:F27)</f>
        <v>64</v>
      </c>
      <c r="G28" s="138"/>
      <c r="H28" s="122">
        <f>SUM(H12:H27)</f>
        <v>8</v>
      </c>
      <c r="I28" s="728"/>
      <c r="J28" s="248" t="s">
        <v>7</v>
      </c>
    </row>
    <row r="29" spans="1:10">
      <c r="A29" s="729" t="s">
        <v>29</v>
      </c>
      <c r="B29" s="123"/>
      <c r="C29" s="71">
        <v>0</v>
      </c>
      <c r="D29" s="123"/>
      <c r="E29" s="71">
        <f>C29*1.014</f>
        <v>0</v>
      </c>
      <c r="F29" s="597"/>
      <c r="G29" s="71">
        <f>E29*1.023</f>
        <v>0</v>
      </c>
      <c r="H29" s="123"/>
      <c r="I29" s="730"/>
      <c r="J29" s="248" t="s">
        <v>7</v>
      </c>
    </row>
    <row r="30" spans="1:10">
      <c r="A30" s="729" t="s">
        <v>121</v>
      </c>
      <c r="B30" s="124"/>
      <c r="C30" s="71">
        <v>101</v>
      </c>
      <c r="D30" s="123"/>
      <c r="E30" s="71">
        <v>101</v>
      </c>
      <c r="F30" s="597"/>
      <c r="G30" s="71">
        <v>101</v>
      </c>
      <c r="H30" s="123"/>
      <c r="I30" s="725"/>
      <c r="J30" s="248" t="s">
        <v>7</v>
      </c>
    </row>
    <row r="31" spans="1:10" ht="16.5" thickBot="1">
      <c r="A31" s="731" t="s">
        <v>122</v>
      </c>
      <c r="B31" s="125"/>
      <c r="C31" s="140">
        <v>13</v>
      </c>
      <c r="D31" s="126"/>
      <c r="E31" s="140">
        <v>13</v>
      </c>
      <c r="F31" s="126"/>
      <c r="G31" s="140">
        <v>13</v>
      </c>
      <c r="H31" s="126"/>
      <c r="I31" s="732"/>
      <c r="J31" s="248" t="s">
        <v>36</v>
      </c>
    </row>
    <row r="32" spans="1:10">
      <c r="A32" s="1071"/>
      <c r="B32" s="1007"/>
      <c r="C32" s="1007"/>
      <c r="D32" s="1007"/>
      <c r="E32" s="1007"/>
      <c r="F32" s="1007"/>
      <c r="G32" s="1007"/>
      <c r="H32" s="1007"/>
      <c r="I32" s="1007"/>
      <c r="J32" s="1007"/>
    </row>
    <row r="33" spans="1:14">
      <c r="A33" s="8"/>
      <c r="B33" s="8"/>
      <c r="C33" s="8"/>
      <c r="D33" s="8"/>
      <c r="E33" s="8"/>
      <c r="F33" s="8"/>
      <c r="G33" s="8"/>
      <c r="H33" s="8"/>
      <c r="I33" s="8"/>
      <c r="J33" s="249"/>
    </row>
    <row r="34" spans="1:14" ht="18" customHeight="1">
      <c r="A34" s="63"/>
      <c r="B34" s="51"/>
      <c r="C34" s="51"/>
      <c r="D34" s="51"/>
      <c r="E34" s="51"/>
      <c r="F34" s="51"/>
      <c r="G34" s="51"/>
      <c r="H34" s="51"/>
    </row>
    <row r="35" spans="1:14">
      <c r="A35" s="63"/>
      <c r="B35" s="51"/>
      <c r="C35" s="51"/>
      <c r="D35" s="51"/>
      <c r="E35" s="51"/>
      <c r="F35" s="51"/>
      <c r="G35" s="51"/>
      <c r="H35" s="51"/>
    </row>
    <row r="36" spans="1:14" ht="67.5" customHeight="1">
      <c r="A36" s="872"/>
      <c r="B36" s="872"/>
      <c r="C36" s="872"/>
      <c r="D36" s="872"/>
      <c r="E36" s="872"/>
      <c r="F36" s="872"/>
      <c r="G36" s="872"/>
      <c r="H36" s="872"/>
    </row>
    <row r="37" spans="1:14">
      <c r="A37" s="56"/>
      <c r="B37" s="54"/>
      <c r="C37" s="54"/>
      <c r="D37" s="54"/>
      <c r="E37" s="54"/>
      <c r="F37" s="54"/>
      <c r="G37" s="54"/>
      <c r="H37" s="54"/>
    </row>
    <row r="38" spans="1:14" ht="46.5" customHeight="1">
      <c r="A38" s="948"/>
      <c r="B38" s="949"/>
      <c r="C38" s="949"/>
      <c r="D38" s="949"/>
      <c r="E38" s="949"/>
      <c r="F38" s="949"/>
      <c r="G38" s="949"/>
      <c r="H38" s="949"/>
    </row>
    <row r="40" spans="1:14" ht="18">
      <c r="A40" s="995"/>
      <c r="B40" s="995"/>
      <c r="C40" s="995"/>
      <c r="D40" s="995"/>
      <c r="E40" s="995"/>
      <c r="F40" s="995"/>
      <c r="G40" s="995"/>
      <c r="H40" s="995"/>
      <c r="I40" s="995"/>
      <c r="J40" s="995"/>
      <c r="K40" s="995"/>
      <c r="L40" s="995"/>
      <c r="M40" s="995"/>
      <c r="N40" s="996"/>
    </row>
  </sheetData>
  <mergeCells count="17">
    <mergeCell ref="A8:I8"/>
    <mergeCell ref="A6:I6"/>
    <mergeCell ref="A5:I5"/>
    <mergeCell ref="A4:I4"/>
    <mergeCell ref="A1:I1"/>
    <mergeCell ref="A2:I2"/>
    <mergeCell ref="A3:I3"/>
    <mergeCell ref="A7:I7"/>
    <mergeCell ref="A40:N40"/>
    <mergeCell ref="A36:H36"/>
    <mergeCell ref="A38:H38"/>
    <mergeCell ref="B9:C10"/>
    <mergeCell ref="D9:E10"/>
    <mergeCell ref="F9:G10"/>
    <mergeCell ref="H9:I10"/>
    <mergeCell ref="A9:A11"/>
    <mergeCell ref="A32:J32"/>
  </mergeCells>
  <phoneticPr fontId="0" type="noConversion"/>
  <printOptions horizontalCentered="1"/>
  <pageMargins left="0.5" right="0.5" top="0.5" bottom="0.55000000000000004" header="0" footer="0"/>
  <pageSetup scale="65" orientation="landscape" horizontalDpi="300" verticalDpi="300" r:id="rId1"/>
  <headerFooter alignWithMargins="0">
    <oddFooter>&amp;C&amp;"Times New Roman,Regular"Exhibit K - Summary of Requirements by Grade</oddFooter>
  </headerFooter>
</worksheet>
</file>

<file path=xl/worksheets/sheet13.xml><?xml version="1.0" encoding="utf-8"?>
<worksheet xmlns="http://schemas.openxmlformats.org/spreadsheetml/2006/main" xmlns:r="http://schemas.openxmlformats.org/officeDocument/2006/relationships">
  <sheetPr codeName="Sheet17"/>
  <dimension ref="A1:S202"/>
  <sheetViews>
    <sheetView view="pageBreakPreview" zoomScale="75" zoomScaleNormal="75" zoomScaleSheetLayoutView="50" workbookViewId="0">
      <pane xSplit="1" ySplit="9" topLeftCell="B10" activePane="bottomRight" state="frozen"/>
      <selection activeCell="A44" sqref="A44:AA44"/>
      <selection pane="topRight" activeCell="A44" sqref="A44:AA44"/>
      <selection pane="bottomLeft" activeCell="A44" sqref="A44:AA44"/>
      <selection pane="bottomRight" sqref="A1:I1"/>
    </sheetView>
  </sheetViews>
  <sheetFormatPr defaultRowHeight="15.75"/>
  <cols>
    <col min="1" max="1" width="71" style="591" customWidth="1"/>
    <col min="2" max="2" width="8.88671875" style="591"/>
    <col min="3" max="3" width="10.109375" style="591" customWidth="1"/>
    <col min="4" max="4" width="8.88671875" style="591"/>
    <col min="5" max="5" width="10.6640625" style="591" customWidth="1"/>
    <col min="6" max="6" width="8.88671875" style="591"/>
    <col min="7" max="7" width="10.5546875" style="591" bestFit="1" customWidth="1"/>
    <col min="8" max="8" width="8.88671875" style="591"/>
    <col min="9" max="9" width="10.33203125" style="591" customWidth="1"/>
    <col min="10" max="12" width="0" style="591" hidden="1" customWidth="1"/>
    <col min="13" max="13" width="1" style="80" customWidth="1"/>
    <col min="14" max="14" width="8.88671875" style="744"/>
    <col min="15" max="16384" width="8.88671875" style="591"/>
  </cols>
  <sheetData>
    <row r="1" spans="1:19" ht="19.149999999999999" customHeight="1">
      <c r="A1" s="988" t="s">
        <v>287</v>
      </c>
      <c r="B1" s="1097"/>
      <c r="C1" s="1097"/>
      <c r="D1" s="1097"/>
      <c r="E1" s="1097"/>
      <c r="F1" s="1097"/>
      <c r="G1" s="1097"/>
      <c r="H1" s="1097"/>
      <c r="I1" s="1097"/>
      <c r="M1" s="79" t="s">
        <v>7</v>
      </c>
    </row>
    <row r="2" spans="1:19" ht="19.149999999999999" customHeight="1">
      <c r="A2" s="1098"/>
      <c r="B2" s="1099"/>
      <c r="C2" s="1099"/>
      <c r="D2" s="1099"/>
      <c r="E2" s="1099"/>
      <c r="F2" s="1099"/>
      <c r="G2" s="1099"/>
      <c r="H2" s="1099"/>
      <c r="I2" s="1099"/>
      <c r="M2" s="79" t="s">
        <v>7</v>
      </c>
    </row>
    <row r="3" spans="1:19" ht="18.75">
      <c r="A3" s="1100" t="s">
        <v>130</v>
      </c>
      <c r="B3" s="1087"/>
      <c r="C3" s="1087"/>
      <c r="D3" s="1087"/>
      <c r="E3" s="1087"/>
      <c r="F3" s="1087"/>
      <c r="G3" s="1087"/>
      <c r="H3" s="1087"/>
      <c r="I3" s="1087"/>
      <c r="M3" s="79" t="s">
        <v>7</v>
      </c>
    </row>
    <row r="4" spans="1:19" ht="16.5">
      <c r="A4" s="1034" t="str">
        <f>'B. Summary of Requirements '!A5:X5</f>
        <v>Community Relations Service</v>
      </c>
      <c r="B4" s="1087"/>
      <c r="C4" s="1087"/>
      <c r="D4" s="1087"/>
      <c r="E4" s="1087"/>
      <c r="F4" s="1087"/>
      <c r="G4" s="1087"/>
      <c r="H4" s="1087"/>
      <c r="I4" s="1087"/>
      <c r="M4" s="79" t="s">
        <v>7</v>
      </c>
    </row>
    <row r="5" spans="1:19" ht="16.5">
      <c r="A5" s="1034" t="str">
        <f>+'[3]B. Summary of Requirements '!A6</f>
        <v>Salaries and Expenses</v>
      </c>
      <c r="B5" s="1087"/>
      <c r="C5" s="1087"/>
      <c r="D5" s="1087"/>
      <c r="E5" s="1087"/>
      <c r="F5" s="1087"/>
      <c r="G5" s="1087"/>
      <c r="H5" s="1087"/>
      <c r="I5" s="1087"/>
      <c r="M5" s="79" t="s">
        <v>7</v>
      </c>
    </row>
    <row r="6" spans="1:19">
      <c r="A6" s="1086" t="s">
        <v>313</v>
      </c>
      <c r="B6" s="1087"/>
      <c r="C6" s="1087"/>
      <c r="D6" s="1087"/>
      <c r="E6" s="1087"/>
      <c r="F6" s="1087"/>
      <c r="G6" s="1087"/>
      <c r="H6" s="1087"/>
      <c r="I6" s="1087"/>
      <c r="M6" s="79" t="s">
        <v>7</v>
      </c>
    </row>
    <row r="7" spans="1:19" ht="11.25" customHeight="1">
      <c r="A7" s="974"/>
      <c r="B7" s="974"/>
      <c r="C7" s="974"/>
      <c r="D7" s="974"/>
      <c r="E7" s="974"/>
      <c r="F7" s="974"/>
      <c r="G7" s="974"/>
      <c r="H7" s="974"/>
      <c r="I7" s="974"/>
      <c r="M7" s="79" t="s">
        <v>7</v>
      </c>
    </row>
    <row r="8" spans="1:19" ht="44.25" customHeight="1">
      <c r="A8" s="1085" t="s">
        <v>123</v>
      </c>
      <c r="B8" s="1095" t="s">
        <v>460</v>
      </c>
      <c r="C8" s="1096"/>
      <c r="D8" s="1091" t="s">
        <v>472</v>
      </c>
      <c r="E8" s="1092"/>
      <c r="F8" s="1088" t="s">
        <v>62</v>
      </c>
      <c r="G8" s="1090"/>
      <c r="H8" s="1088" t="s">
        <v>4</v>
      </c>
      <c r="I8" s="1089"/>
      <c r="J8" s="14"/>
      <c r="M8" s="79" t="s">
        <v>7</v>
      </c>
    </row>
    <row r="9" spans="1:19" ht="25.5" customHeight="1" thickBot="1">
      <c r="A9" s="828"/>
      <c r="B9" s="156" t="s">
        <v>69</v>
      </c>
      <c r="C9" s="157" t="s">
        <v>338</v>
      </c>
      <c r="D9" s="156" t="s">
        <v>69</v>
      </c>
      <c r="E9" s="157" t="s">
        <v>338</v>
      </c>
      <c r="F9" s="156" t="s">
        <v>69</v>
      </c>
      <c r="G9" s="157" t="s">
        <v>338</v>
      </c>
      <c r="H9" s="156" t="s">
        <v>69</v>
      </c>
      <c r="I9" s="158" t="s">
        <v>338</v>
      </c>
      <c r="J9" s="14"/>
      <c r="M9" s="79" t="s">
        <v>7</v>
      </c>
    </row>
    <row r="10" spans="1:19">
      <c r="A10" s="758" t="s">
        <v>27</v>
      </c>
      <c r="B10" s="759">
        <v>45</v>
      </c>
      <c r="C10" s="760">
        <v>4621</v>
      </c>
      <c r="D10" s="759">
        <v>56</v>
      </c>
      <c r="E10" s="760">
        <f>5148</f>
        <v>5148</v>
      </c>
      <c r="F10" s="759">
        <v>60</v>
      </c>
      <c r="G10" s="760">
        <f>F10*101</f>
        <v>6060</v>
      </c>
      <c r="H10" s="759">
        <v>4</v>
      </c>
      <c r="I10" s="723">
        <f>G10-E10</f>
        <v>912</v>
      </c>
      <c r="J10" s="14"/>
      <c r="M10" s="79" t="s">
        <v>7</v>
      </c>
    </row>
    <row r="11" spans="1:19">
      <c r="A11" s="761" t="s">
        <v>96</v>
      </c>
      <c r="B11" s="118">
        <v>0</v>
      </c>
      <c r="C11" s="119">
        <v>253</v>
      </c>
      <c r="D11" s="118">
        <v>0</v>
      </c>
      <c r="E11" s="119">
        <v>184</v>
      </c>
      <c r="F11" s="118">
        <v>0</v>
      </c>
      <c r="G11" s="119">
        <v>184</v>
      </c>
      <c r="H11" s="118">
        <v>0</v>
      </c>
      <c r="I11" s="762">
        <v>0</v>
      </c>
      <c r="J11" s="592" t="s">
        <v>67</v>
      </c>
      <c r="K11" s="591" t="s">
        <v>68</v>
      </c>
      <c r="M11" s="79" t="s">
        <v>7</v>
      </c>
    </row>
    <row r="12" spans="1:19">
      <c r="A12" s="761" t="s">
        <v>78</v>
      </c>
      <c r="B12" s="159">
        <f>B13+B14</f>
        <v>0</v>
      </c>
      <c r="C12" s="119">
        <v>118</v>
      </c>
      <c r="D12" s="159">
        <f>D13+D14</f>
        <v>0</v>
      </c>
      <c r="E12" s="119">
        <v>76</v>
      </c>
      <c r="F12" s="159">
        <f>F13+F14</f>
        <v>0</v>
      </c>
      <c r="G12" s="119">
        <v>76</v>
      </c>
      <c r="H12" s="118">
        <f>F12-B12</f>
        <v>0</v>
      </c>
      <c r="I12" s="762">
        <f>G12-E12</f>
        <v>0</v>
      </c>
      <c r="J12" s="14">
        <v>93</v>
      </c>
      <c r="M12" s="79" t="s">
        <v>7</v>
      </c>
    </row>
    <row r="13" spans="1:19">
      <c r="A13" s="763" t="s">
        <v>80</v>
      </c>
      <c r="B13" s="628"/>
      <c r="C13" s="629"/>
      <c r="D13" s="628"/>
      <c r="E13" s="629"/>
      <c r="F13" s="628"/>
      <c r="G13" s="629"/>
      <c r="H13" s="628">
        <f>F13-B13</f>
        <v>0</v>
      </c>
      <c r="I13" s="762">
        <f>G13-E13</f>
        <v>0</v>
      </c>
      <c r="J13" s="14"/>
      <c r="M13" s="79" t="s">
        <v>7</v>
      </c>
    </row>
    <row r="14" spans="1:19">
      <c r="A14" s="763" t="s">
        <v>79</v>
      </c>
      <c r="B14" s="628"/>
      <c r="C14" s="629"/>
      <c r="D14" s="628"/>
      <c r="E14" s="629"/>
      <c r="F14" s="628"/>
      <c r="G14" s="629"/>
      <c r="H14" s="628">
        <f>F14-B14</f>
        <v>0</v>
      </c>
      <c r="I14" s="762">
        <f>G14-E14</f>
        <v>0</v>
      </c>
      <c r="J14" s="14"/>
      <c r="M14" s="79" t="s">
        <v>7</v>
      </c>
    </row>
    <row r="15" spans="1:19">
      <c r="A15" s="764" t="s">
        <v>81</v>
      </c>
      <c r="B15" s="631"/>
      <c r="C15" s="110"/>
      <c r="D15" s="631"/>
      <c r="E15" s="110"/>
      <c r="F15" s="631"/>
      <c r="G15" s="110"/>
      <c r="H15" s="631">
        <f>F15-B15</f>
        <v>0</v>
      </c>
      <c r="I15" s="762">
        <f>G15-E15</f>
        <v>0</v>
      </c>
      <c r="J15" s="14"/>
      <c r="M15" s="79" t="s">
        <v>7</v>
      </c>
    </row>
    <row r="16" spans="1:19">
      <c r="A16" s="765" t="s">
        <v>28</v>
      </c>
      <c r="B16" s="632">
        <f>+B10+B11+B12+B15</f>
        <v>45</v>
      </c>
      <c r="C16" s="633">
        <f t="shared" ref="C16:I16" si="0">+C10+C11+C12+C15</f>
        <v>4992</v>
      </c>
      <c r="D16" s="632">
        <f>+D10+D11+D12+D15</f>
        <v>56</v>
      </c>
      <c r="E16" s="633">
        <f t="shared" si="0"/>
        <v>5408</v>
      </c>
      <c r="F16" s="632">
        <f t="shared" si="0"/>
        <v>60</v>
      </c>
      <c r="G16" s="634">
        <f t="shared" si="0"/>
        <v>6320</v>
      </c>
      <c r="H16" s="633">
        <f>+H10+H11+H12+H15</f>
        <v>4</v>
      </c>
      <c r="I16" s="766">
        <f t="shared" si="0"/>
        <v>912</v>
      </c>
      <c r="J16" s="593">
        <f>697+630+957+2333</f>
        <v>4617</v>
      </c>
      <c r="K16" s="591">
        <f>2451-93</f>
        <v>2358</v>
      </c>
      <c r="L16" s="591">
        <f>+E16-G16</f>
        <v>-912</v>
      </c>
      <c r="M16" s="79" t="s">
        <v>7</v>
      </c>
      <c r="O16" s="593"/>
      <c r="P16" s="598"/>
      <c r="Q16" s="593"/>
      <c r="R16" s="110"/>
      <c r="S16" s="593"/>
    </row>
    <row r="17" spans="1:19">
      <c r="A17" s="761" t="s">
        <v>124</v>
      </c>
      <c r="B17" s="118"/>
      <c r="C17" s="119"/>
      <c r="D17" s="118"/>
      <c r="E17" s="119"/>
      <c r="F17" s="118"/>
      <c r="G17" s="119"/>
      <c r="H17" s="118"/>
      <c r="I17" s="767"/>
      <c r="J17" s="14"/>
      <c r="M17" s="79" t="s">
        <v>7</v>
      </c>
      <c r="O17" s="593"/>
      <c r="P17" s="755"/>
      <c r="Q17" s="593"/>
      <c r="R17" s="110"/>
      <c r="S17" s="593"/>
    </row>
    <row r="18" spans="1:19">
      <c r="A18" s="768" t="s">
        <v>83</v>
      </c>
      <c r="B18" s="118"/>
      <c r="C18" s="119">
        <v>1299</v>
      </c>
      <c r="D18" s="118"/>
      <c r="E18" s="119">
        <v>1406</v>
      </c>
      <c r="F18" s="118"/>
      <c r="G18" s="119">
        <v>1615</v>
      </c>
      <c r="H18" s="118"/>
      <c r="I18" s="767">
        <f>G18-E18</f>
        <v>209</v>
      </c>
      <c r="J18" s="14">
        <v>359</v>
      </c>
      <c r="K18" s="591">
        <f>1171+93</f>
        <v>1264</v>
      </c>
      <c r="L18" s="591">
        <f t="shared" ref="L18:L34" si="1">+E18-G18</f>
        <v>-209</v>
      </c>
      <c r="M18" s="79" t="s">
        <v>7</v>
      </c>
      <c r="O18" s="599"/>
      <c r="P18" s="598"/>
      <c r="Q18" s="593"/>
      <c r="R18" s="110"/>
      <c r="S18" s="593"/>
    </row>
    <row r="19" spans="1:19">
      <c r="A19" s="768" t="s">
        <v>84</v>
      </c>
      <c r="B19" s="118"/>
      <c r="C19" s="119">
        <v>834</v>
      </c>
      <c r="D19" s="118"/>
      <c r="E19" s="119">
        <v>705</v>
      </c>
      <c r="F19" s="118"/>
      <c r="G19" s="119">
        <v>850</v>
      </c>
      <c r="H19" s="118"/>
      <c r="I19" s="767">
        <f t="shared" ref="I19:I33" si="2">G19-E19</f>
        <v>145</v>
      </c>
      <c r="J19" s="14"/>
      <c r="K19" s="591">
        <v>110</v>
      </c>
      <c r="L19" s="591">
        <f t="shared" si="1"/>
        <v>-145</v>
      </c>
      <c r="M19" s="79" t="s">
        <v>7</v>
      </c>
      <c r="N19" s="98"/>
      <c r="O19" s="599"/>
      <c r="P19" s="598"/>
      <c r="Q19" s="593"/>
      <c r="R19" s="110"/>
      <c r="S19" s="593"/>
    </row>
    <row r="20" spans="1:19">
      <c r="A20" s="768" t="s">
        <v>85</v>
      </c>
      <c r="B20" s="118"/>
      <c r="C20" s="119">
        <v>39</v>
      </c>
      <c r="D20" s="118"/>
      <c r="E20" s="119">
        <v>40</v>
      </c>
      <c r="F20" s="118"/>
      <c r="G20" s="119">
        <v>40</v>
      </c>
      <c r="H20" s="118"/>
      <c r="I20" s="767">
        <f t="shared" si="2"/>
        <v>0</v>
      </c>
      <c r="J20" s="14"/>
      <c r="K20" s="591">
        <v>0</v>
      </c>
      <c r="L20" s="591">
        <f t="shared" si="1"/>
        <v>0</v>
      </c>
      <c r="M20" s="79" t="s">
        <v>7</v>
      </c>
      <c r="N20" s="98"/>
      <c r="O20" s="599"/>
      <c r="P20" s="756"/>
      <c r="Q20" s="593"/>
      <c r="R20" s="110"/>
      <c r="S20" s="593"/>
    </row>
    <row r="21" spans="1:19">
      <c r="A21" s="768" t="s">
        <v>285</v>
      </c>
      <c r="B21" s="118"/>
      <c r="C21" s="119">
        <v>1329</v>
      </c>
      <c r="D21" s="118"/>
      <c r="E21" s="119">
        <v>1356</v>
      </c>
      <c r="F21" s="118"/>
      <c r="G21" s="119">
        <v>1380</v>
      </c>
      <c r="H21" s="118"/>
      <c r="I21" s="767">
        <f t="shared" si="2"/>
        <v>24</v>
      </c>
      <c r="J21" s="14">
        <f>4220-576</f>
        <v>3644</v>
      </c>
      <c r="L21" s="591">
        <f t="shared" si="1"/>
        <v>-24</v>
      </c>
      <c r="M21" s="79" t="s">
        <v>7</v>
      </c>
      <c r="N21" s="98"/>
      <c r="O21" s="599"/>
      <c r="P21" s="756"/>
      <c r="Q21" s="593"/>
      <c r="R21" s="110"/>
      <c r="S21" s="593"/>
    </row>
    <row r="22" spans="1:19">
      <c r="A22" s="768" t="s">
        <v>51</v>
      </c>
      <c r="B22" s="118"/>
      <c r="C22" s="119">
        <v>91</v>
      </c>
      <c r="D22" s="118"/>
      <c r="E22" s="119">
        <v>85</v>
      </c>
      <c r="F22" s="118"/>
      <c r="G22" s="119">
        <v>90</v>
      </c>
      <c r="H22" s="118"/>
      <c r="I22" s="767">
        <f t="shared" si="2"/>
        <v>5</v>
      </c>
      <c r="J22" s="14"/>
      <c r="L22" s="591">
        <f t="shared" si="1"/>
        <v>-5</v>
      </c>
      <c r="M22" s="79" t="s">
        <v>7</v>
      </c>
      <c r="O22" s="599"/>
      <c r="P22" s="756"/>
      <c r="Q22" s="593"/>
      <c r="R22" s="110"/>
      <c r="S22" s="593"/>
    </row>
    <row r="23" spans="1:19">
      <c r="A23" s="768" t="s">
        <v>86</v>
      </c>
      <c r="B23" s="118"/>
      <c r="C23" s="119">
        <v>391</v>
      </c>
      <c r="D23" s="118"/>
      <c r="E23" s="119">
        <v>395</v>
      </c>
      <c r="F23" s="118"/>
      <c r="G23" s="119">
        <v>400</v>
      </c>
      <c r="H23" s="118"/>
      <c r="I23" s="767">
        <f t="shared" si="2"/>
        <v>5</v>
      </c>
      <c r="J23" s="14">
        <v>332</v>
      </c>
      <c r="K23" s="591">
        <v>175</v>
      </c>
      <c r="L23" s="591">
        <f t="shared" si="1"/>
        <v>-5</v>
      </c>
      <c r="M23" s="79" t="s">
        <v>7</v>
      </c>
      <c r="O23" s="599"/>
      <c r="P23" s="756"/>
      <c r="Q23" s="593"/>
      <c r="R23" s="110"/>
      <c r="S23" s="593"/>
    </row>
    <row r="24" spans="1:19">
      <c r="A24" s="768" t="s">
        <v>87</v>
      </c>
      <c r="B24" s="118"/>
      <c r="C24" s="119">
        <v>6</v>
      </c>
      <c r="D24" s="118"/>
      <c r="E24" s="119">
        <v>20</v>
      </c>
      <c r="F24" s="118"/>
      <c r="G24" s="119">
        <v>25</v>
      </c>
      <c r="H24" s="118"/>
      <c r="I24" s="767">
        <f t="shared" si="2"/>
        <v>5</v>
      </c>
      <c r="J24" s="14"/>
      <c r="L24" s="591">
        <f t="shared" si="1"/>
        <v>-5</v>
      </c>
      <c r="M24" s="79" t="s">
        <v>7</v>
      </c>
      <c r="N24" s="98"/>
      <c r="O24" s="599"/>
      <c r="P24" s="756"/>
      <c r="Q24" s="593"/>
      <c r="R24" s="593"/>
      <c r="S24" s="593"/>
    </row>
    <row r="25" spans="1:19">
      <c r="A25" s="768" t="s">
        <v>88</v>
      </c>
      <c r="B25" s="118"/>
      <c r="C25" s="119">
        <v>40</v>
      </c>
      <c r="D25" s="118"/>
      <c r="E25" s="119">
        <v>25</v>
      </c>
      <c r="F25" s="118"/>
      <c r="G25" s="119">
        <v>30</v>
      </c>
      <c r="H25" s="118"/>
      <c r="I25" s="767">
        <f t="shared" si="2"/>
        <v>5</v>
      </c>
      <c r="J25" s="14"/>
      <c r="K25" s="591">
        <v>14918</v>
      </c>
      <c r="L25" s="591">
        <f t="shared" si="1"/>
        <v>-5</v>
      </c>
      <c r="M25" s="79" t="s">
        <v>7</v>
      </c>
      <c r="N25" s="110"/>
      <c r="O25" s="599"/>
      <c r="P25" s="756"/>
      <c r="Q25" s="593"/>
      <c r="R25" s="593"/>
      <c r="S25" s="593"/>
    </row>
    <row r="26" spans="1:19">
      <c r="A26" s="768" t="s">
        <v>89</v>
      </c>
      <c r="B26" s="118"/>
      <c r="C26" s="119">
        <f>495</f>
        <v>495</v>
      </c>
      <c r="D26" s="118"/>
      <c r="E26" s="119">
        <v>324</v>
      </c>
      <c r="F26" s="118"/>
      <c r="G26" s="119">
        <v>340</v>
      </c>
      <c r="H26" s="118"/>
      <c r="I26" s="767">
        <f t="shared" si="2"/>
        <v>16</v>
      </c>
      <c r="J26" s="14">
        <v>276</v>
      </c>
      <c r="K26" s="591">
        <v>14853</v>
      </c>
      <c r="L26" s="591">
        <f t="shared" si="1"/>
        <v>-16</v>
      </c>
      <c r="M26" s="79" t="s">
        <v>7</v>
      </c>
      <c r="O26" s="599"/>
      <c r="P26" s="756"/>
      <c r="Q26" s="593"/>
      <c r="R26" s="593"/>
      <c r="S26" s="593"/>
    </row>
    <row r="27" spans="1:19">
      <c r="A27" s="768" t="s">
        <v>5</v>
      </c>
      <c r="B27" s="118"/>
      <c r="C27" s="119">
        <v>1343</v>
      </c>
      <c r="D27" s="118"/>
      <c r="E27" s="119">
        <v>1460</v>
      </c>
      <c r="F27" s="118"/>
      <c r="G27" s="119">
        <v>1574</v>
      </c>
      <c r="H27" s="118"/>
      <c r="I27" s="767">
        <f t="shared" si="2"/>
        <v>114</v>
      </c>
      <c r="J27" s="14"/>
      <c r="K27" s="591">
        <v>135</v>
      </c>
      <c r="L27" s="591">
        <f t="shared" si="1"/>
        <v>-114</v>
      </c>
      <c r="M27" s="79" t="s">
        <v>7</v>
      </c>
      <c r="N27" s="98"/>
      <c r="O27" s="599"/>
      <c r="P27" s="756"/>
      <c r="Q27" s="593"/>
      <c r="R27" s="110"/>
      <c r="S27" s="593"/>
    </row>
    <row r="28" spans="1:19">
      <c r="A28" s="768" t="s">
        <v>286</v>
      </c>
      <c r="B28" s="118"/>
      <c r="C28" s="119">
        <v>40</v>
      </c>
      <c r="D28" s="118"/>
      <c r="E28" s="119">
        <v>40</v>
      </c>
      <c r="F28" s="118"/>
      <c r="G28" s="119">
        <v>45</v>
      </c>
      <c r="H28" s="118"/>
      <c r="I28" s="767">
        <f t="shared" si="2"/>
        <v>5</v>
      </c>
      <c r="J28" s="14"/>
      <c r="L28" s="591">
        <f t="shared" si="1"/>
        <v>-5</v>
      </c>
      <c r="M28" s="79" t="s">
        <v>7</v>
      </c>
      <c r="O28" s="599"/>
      <c r="P28" s="756"/>
      <c r="Q28" s="593"/>
      <c r="R28" s="593"/>
      <c r="S28" s="593"/>
    </row>
    <row r="29" spans="1:19">
      <c r="A29" s="768" t="s">
        <v>477</v>
      </c>
      <c r="B29" s="118"/>
      <c r="C29" s="119">
        <v>4</v>
      </c>
      <c r="D29" s="118"/>
      <c r="E29" s="119">
        <v>0</v>
      </c>
      <c r="F29" s="118"/>
      <c r="G29" s="119">
        <v>0</v>
      </c>
      <c r="H29" s="118"/>
      <c r="I29" s="767">
        <f t="shared" si="2"/>
        <v>0</v>
      </c>
      <c r="J29" s="14"/>
      <c r="L29" s="591">
        <f t="shared" si="1"/>
        <v>0</v>
      </c>
      <c r="M29" s="79"/>
      <c r="O29" s="599"/>
      <c r="P29" s="756"/>
      <c r="Q29" s="593"/>
      <c r="R29" s="593"/>
      <c r="S29" s="593"/>
    </row>
    <row r="30" spans="1:19">
      <c r="A30" s="768" t="s">
        <v>292</v>
      </c>
      <c r="B30" s="118"/>
      <c r="C30" s="119">
        <v>0</v>
      </c>
      <c r="D30" s="118"/>
      <c r="E30" s="119">
        <v>5</v>
      </c>
      <c r="F30" s="118"/>
      <c r="G30" s="119">
        <v>10</v>
      </c>
      <c r="H30" s="118"/>
      <c r="I30" s="767">
        <f t="shared" si="2"/>
        <v>5</v>
      </c>
      <c r="J30" s="14"/>
      <c r="L30" s="591">
        <f t="shared" si="1"/>
        <v>-5</v>
      </c>
      <c r="M30" s="79" t="s">
        <v>7</v>
      </c>
      <c r="N30" s="98"/>
      <c r="O30" s="599"/>
      <c r="P30" s="756"/>
      <c r="Q30" s="593"/>
      <c r="R30" s="593"/>
      <c r="S30" s="593"/>
    </row>
    <row r="31" spans="1:19">
      <c r="A31" s="768" t="s">
        <v>293</v>
      </c>
      <c r="B31" s="118"/>
      <c r="C31" s="119">
        <v>57</v>
      </c>
      <c r="D31" s="118"/>
      <c r="E31" s="119">
        <v>60</v>
      </c>
      <c r="F31" s="118"/>
      <c r="G31" s="119">
        <v>65</v>
      </c>
      <c r="H31" s="118"/>
      <c r="I31" s="767">
        <f t="shared" si="2"/>
        <v>5</v>
      </c>
      <c r="J31" s="14"/>
      <c r="K31" s="591">
        <v>10</v>
      </c>
      <c r="L31" s="591">
        <f t="shared" si="1"/>
        <v>-5</v>
      </c>
      <c r="M31" s="79" t="s">
        <v>7</v>
      </c>
      <c r="O31" s="599"/>
      <c r="P31" s="756"/>
      <c r="Q31" s="593"/>
      <c r="R31" s="110"/>
      <c r="S31" s="593"/>
    </row>
    <row r="32" spans="1:19">
      <c r="A32" s="768" t="s">
        <v>90</v>
      </c>
      <c r="B32" s="118"/>
      <c r="C32" s="119">
        <v>98</v>
      </c>
      <c r="D32" s="118"/>
      <c r="E32" s="119">
        <v>100</v>
      </c>
      <c r="F32" s="118"/>
      <c r="G32" s="119">
        <v>100</v>
      </c>
      <c r="H32" s="118"/>
      <c r="I32" s="767">
        <f t="shared" si="2"/>
        <v>0</v>
      </c>
      <c r="J32" s="14"/>
      <c r="K32" s="591">
        <v>85</v>
      </c>
      <c r="L32" s="591">
        <f t="shared" si="1"/>
        <v>0</v>
      </c>
      <c r="M32" s="79" t="s">
        <v>7</v>
      </c>
      <c r="O32" s="599"/>
      <c r="P32" s="756"/>
      <c r="Q32" s="593"/>
      <c r="R32" s="593"/>
      <c r="S32" s="593"/>
    </row>
    <row r="33" spans="1:19">
      <c r="A33" s="768" t="s">
        <v>91</v>
      </c>
      <c r="B33" s="118"/>
      <c r="C33" s="119">
        <v>157</v>
      </c>
      <c r="D33" s="118"/>
      <c r="E33" s="119">
        <v>50</v>
      </c>
      <c r="F33" s="118"/>
      <c r="G33" s="119">
        <v>83</v>
      </c>
      <c r="H33" s="118"/>
      <c r="I33" s="767">
        <f t="shared" si="2"/>
        <v>33</v>
      </c>
      <c r="J33" s="14"/>
      <c r="K33" s="591">
        <v>37758</v>
      </c>
      <c r="L33" s="591">
        <f t="shared" si="1"/>
        <v>-33</v>
      </c>
      <c r="M33" s="79" t="s">
        <v>7</v>
      </c>
      <c r="O33" s="599"/>
      <c r="P33" s="756"/>
      <c r="Q33" s="593"/>
      <c r="R33" s="593"/>
      <c r="S33" s="593"/>
    </row>
    <row r="34" spans="1:19" ht="16.5" thickBot="1">
      <c r="A34" s="769" t="s">
        <v>92</v>
      </c>
      <c r="B34" s="770"/>
      <c r="C34" s="771">
        <f>SUM(C16:C33)</f>
        <v>11215</v>
      </c>
      <c r="D34" s="770"/>
      <c r="E34" s="771">
        <f>SUM(E16:E33)</f>
        <v>11479</v>
      </c>
      <c r="F34" s="770"/>
      <c r="G34" s="771">
        <f>SUM(G16:G33)</f>
        <v>12967</v>
      </c>
      <c r="H34" s="770"/>
      <c r="I34" s="772">
        <f>SUM(I16:I33)</f>
        <v>1488</v>
      </c>
      <c r="J34" s="14">
        <f>SUM(J12:J33)</f>
        <v>9321</v>
      </c>
      <c r="K34" s="591">
        <f>SUM(K16:K33)</f>
        <v>71666</v>
      </c>
      <c r="L34" s="591">
        <f t="shared" si="1"/>
        <v>-1488</v>
      </c>
      <c r="M34" s="79" t="s">
        <v>7</v>
      </c>
      <c r="P34" s="593"/>
      <c r="Q34" s="593"/>
      <c r="R34" s="110"/>
      <c r="S34" s="593"/>
    </row>
    <row r="35" spans="1:19" ht="16.899999999999999" hidden="1" customHeight="1">
      <c r="A35" s="757" t="s">
        <v>93</v>
      </c>
      <c r="B35" s="638"/>
      <c r="C35" s="639"/>
      <c r="D35" s="638"/>
      <c r="E35" s="639"/>
      <c r="F35" s="638"/>
      <c r="G35" s="639"/>
      <c r="H35" s="638"/>
      <c r="I35" s="640"/>
      <c r="J35" s="14"/>
      <c r="M35" s="79" t="s">
        <v>7</v>
      </c>
      <c r="P35" s="149"/>
      <c r="R35" s="98">
        <v>0</v>
      </c>
    </row>
    <row r="36" spans="1:19" ht="16.5" hidden="1" customHeight="1" thickBot="1">
      <c r="A36" s="637" t="s">
        <v>94</v>
      </c>
      <c r="B36" s="638"/>
      <c r="C36" s="639"/>
      <c r="D36" s="638"/>
      <c r="E36" s="639"/>
      <c r="F36" s="638"/>
      <c r="G36" s="639"/>
      <c r="H36" s="638"/>
      <c r="I36" s="640"/>
      <c r="J36" s="14"/>
      <c r="M36" s="79" t="s">
        <v>7</v>
      </c>
      <c r="P36" s="150"/>
      <c r="R36" s="98">
        <v>35</v>
      </c>
    </row>
    <row r="37" spans="1:19" ht="16.5" hidden="1" customHeight="1" thickBot="1">
      <c r="A37" s="637" t="s">
        <v>95</v>
      </c>
      <c r="B37" s="638"/>
      <c r="C37" s="639"/>
      <c r="D37" s="638"/>
      <c r="E37" s="639"/>
      <c r="F37" s="638"/>
      <c r="G37" s="639"/>
      <c r="H37" s="638"/>
      <c r="I37" s="640"/>
      <c r="J37" s="14"/>
      <c r="M37" s="79" t="s">
        <v>7</v>
      </c>
      <c r="P37" s="151"/>
      <c r="R37" s="110">
        <v>45</v>
      </c>
    </row>
    <row r="38" spans="1:19" ht="16.5" hidden="1" customHeight="1" thickBot="1">
      <c r="A38" s="641" t="s">
        <v>8</v>
      </c>
      <c r="B38" s="642"/>
      <c r="C38" s="643">
        <f>SUM(C34:C37)</f>
        <v>11215</v>
      </c>
      <c r="D38" s="642"/>
      <c r="E38" s="643">
        <f>SUM(E34:E37)</f>
        <v>11479</v>
      </c>
      <c r="F38" s="642"/>
      <c r="G38" s="643">
        <f>SUM(G34:G37)</f>
        <v>12967</v>
      </c>
      <c r="H38" s="642"/>
      <c r="I38" s="644"/>
      <c r="J38" s="14"/>
      <c r="M38" s="79" t="s">
        <v>7</v>
      </c>
      <c r="R38" s="136">
        <f>SUM(R22:R37)</f>
        <v>80</v>
      </c>
    </row>
    <row r="39" spans="1:19">
      <c r="A39" s="645"/>
      <c r="B39" s="646"/>
      <c r="C39" s="647"/>
      <c r="D39" s="646"/>
      <c r="E39" s="647"/>
      <c r="F39" s="646"/>
      <c r="G39" s="647"/>
      <c r="H39" s="646"/>
      <c r="I39" s="648"/>
      <c r="J39" s="14"/>
      <c r="M39" s="79"/>
    </row>
    <row r="40" spans="1:19">
      <c r="A40" s="649" t="s">
        <v>325</v>
      </c>
      <c r="B40" s="118"/>
      <c r="C40" s="119"/>
      <c r="D40" s="118"/>
      <c r="E40" s="119"/>
      <c r="F40" s="118"/>
      <c r="G40" s="119"/>
      <c r="H40" s="118"/>
      <c r="I40" s="635"/>
      <c r="J40" s="14"/>
      <c r="M40" s="79" t="s">
        <v>7</v>
      </c>
    </row>
    <row r="41" spans="1:19">
      <c r="A41" s="636" t="s">
        <v>82</v>
      </c>
      <c r="B41" s="650">
        <v>0</v>
      </c>
      <c r="C41" s="625">
        <v>0</v>
      </c>
      <c r="D41" s="650">
        <v>0</v>
      </c>
      <c r="E41" s="625">
        <v>0</v>
      </c>
      <c r="F41" s="650">
        <v>0</v>
      </c>
      <c r="G41" s="625">
        <v>0</v>
      </c>
      <c r="H41" s="638">
        <f>F41+B41</f>
        <v>0</v>
      </c>
      <c r="I41" s="626">
        <f>C41+G41</f>
        <v>0</v>
      </c>
      <c r="J41" s="14"/>
      <c r="M41" s="79" t="s">
        <v>7</v>
      </c>
    </row>
    <row r="42" spans="1:19">
      <c r="A42" s="627" t="s">
        <v>9</v>
      </c>
      <c r="B42" s="118"/>
      <c r="C42" s="625">
        <v>0</v>
      </c>
      <c r="D42" s="118"/>
      <c r="E42" s="625">
        <v>0</v>
      </c>
      <c r="F42" s="118"/>
      <c r="G42" s="625">
        <v>0</v>
      </c>
      <c r="H42" s="638"/>
      <c r="I42" s="626">
        <f>C42+G42</f>
        <v>0</v>
      </c>
      <c r="J42" s="14"/>
      <c r="M42" s="79" t="s">
        <v>7</v>
      </c>
    </row>
    <row r="43" spans="1:19">
      <c r="A43" s="630" t="s">
        <v>10</v>
      </c>
      <c r="B43" s="651"/>
      <c r="C43" s="596">
        <v>0</v>
      </c>
      <c r="D43" s="651"/>
      <c r="E43" s="596">
        <v>0</v>
      </c>
      <c r="F43" s="651"/>
      <c r="G43" s="596">
        <v>0</v>
      </c>
      <c r="H43" s="652"/>
      <c r="I43" s="653">
        <f>C43+G43</f>
        <v>0</v>
      </c>
      <c r="J43" s="14"/>
      <c r="M43" s="79" t="s">
        <v>7</v>
      </c>
    </row>
    <row r="44" spans="1:19">
      <c r="A44" s="572"/>
      <c r="B44" s="52"/>
      <c r="C44" s="52"/>
      <c r="D44" s="52"/>
      <c r="E44" s="52"/>
      <c r="F44" s="52"/>
      <c r="G44" s="52"/>
      <c r="H44" s="52"/>
      <c r="I44" s="52"/>
      <c r="J44" s="14"/>
      <c r="M44" s="79" t="s">
        <v>36</v>
      </c>
    </row>
    <row r="45" spans="1:19">
      <c r="A45" s="1093"/>
      <c r="B45" s="902"/>
      <c r="C45" s="902"/>
      <c r="D45" s="902"/>
      <c r="E45" s="902"/>
      <c r="F45" s="902"/>
      <c r="G45" s="902"/>
      <c r="H45" s="902"/>
      <c r="I45" s="902"/>
      <c r="J45" s="902"/>
      <c r="K45" s="902"/>
      <c r="L45" s="902"/>
      <c r="M45" s="902"/>
      <c r="N45" s="6"/>
    </row>
    <row r="46" spans="1:19">
      <c r="H46" s="10"/>
      <c r="I46" s="10"/>
      <c r="J46" s="14"/>
    </row>
    <row r="47" spans="1:19">
      <c r="A47" s="1094"/>
      <c r="B47" s="1094"/>
      <c r="C47" s="1094"/>
      <c r="D47" s="1094"/>
      <c r="E47" s="1094"/>
      <c r="F47" s="1094"/>
      <c r="G47" s="1094"/>
      <c r="H47" s="52"/>
      <c r="I47" s="52"/>
      <c r="J47" s="14"/>
    </row>
    <row r="48" spans="1:19">
      <c r="A48" s="50"/>
      <c r="B48" s="51"/>
      <c r="C48" s="51"/>
      <c r="D48" s="51"/>
      <c r="E48" s="51"/>
      <c r="F48" s="51"/>
      <c r="G48" s="51"/>
      <c r="H48" s="52"/>
      <c r="I48" s="52"/>
      <c r="J48" s="14"/>
    </row>
    <row r="49" spans="1:14" ht="41.25" customHeight="1">
      <c r="A49" s="1079"/>
      <c r="B49" s="1080"/>
      <c r="C49" s="1080"/>
      <c r="D49" s="1080"/>
      <c r="E49" s="1080"/>
      <c r="F49" s="1080"/>
      <c r="G49" s="1080"/>
      <c r="H49" s="745"/>
      <c r="I49" s="594"/>
      <c r="J49" s="14"/>
    </row>
    <row r="50" spans="1:14" ht="14.25" customHeight="1">
      <c r="A50" s="50"/>
      <c r="B50" s="743"/>
      <c r="C50" s="743"/>
      <c r="D50" s="743"/>
      <c r="E50" s="743"/>
      <c r="F50" s="743"/>
      <c r="G50" s="746"/>
      <c r="H50" s="745"/>
      <c r="I50" s="746"/>
      <c r="J50" s="14"/>
    </row>
    <row r="51" spans="1:14" ht="77.25" customHeight="1">
      <c r="A51" s="872"/>
      <c r="B51" s="872"/>
      <c r="C51" s="872"/>
      <c r="D51" s="872"/>
      <c r="E51" s="872"/>
      <c r="F51" s="872"/>
      <c r="G51" s="872"/>
      <c r="H51" s="53"/>
      <c r="I51" s="594"/>
      <c r="J51" s="14"/>
    </row>
    <row r="52" spans="1:14" ht="12.75" customHeight="1">
      <c r="A52" s="50"/>
      <c r="B52" s="743"/>
      <c r="C52" s="743"/>
      <c r="D52" s="743"/>
      <c r="E52" s="743"/>
      <c r="F52" s="743"/>
      <c r="G52" s="743"/>
      <c r="H52" s="745"/>
      <c r="I52" s="745"/>
      <c r="J52" s="14"/>
    </row>
    <row r="53" spans="1:14" ht="54" customHeight="1">
      <c r="A53" s="872"/>
      <c r="B53" s="1081"/>
      <c r="C53" s="1081"/>
      <c r="D53" s="1081"/>
      <c r="E53" s="1081"/>
      <c r="F53" s="1081"/>
      <c r="G53" s="1081"/>
      <c r="H53" s="53"/>
      <c r="I53" s="594"/>
      <c r="J53" s="14"/>
    </row>
    <row r="54" spans="1:14" ht="43.5" customHeight="1">
      <c r="A54" s="1083"/>
      <c r="B54" s="1081"/>
      <c r="C54" s="1081"/>
      <c r="D54" s="1081"/>
      <c r="E54" s="1081"/>
      <c r="F54" s="1081"/>
      <c r="G54" s="1081"/>
      <c r="H54" s="745"/>
      <c r="I54" s="745"/>
      <c r="J54" s="14"/>
    </row>
    <row r="55" spans="1:14" ht="62.25" customHeight="1">
      <c r="A55" s="746"/>
      <c r="B55" s="872"/>
      <c r="C55" s="872"/>
      <c r="D55" s="872"/>
      <c r="E55" s="872"/>
      <c r="F55" s="872"/>
      <c r="G55" s="872"/>
      <c r="H55" s="745"/>
      <c r="I55" s="745"/>
      <c r="J55" s="14"/>
    </row>
    <row r="56" spans="1:14" ht="12" customHeight="1">
      <c r="A56" s="746"/>
      <c r="B56" s="743"/>
      <c r="C56" s="743"/>
      <c r="D56" s="743"/>
      <c r="E56" s="743"/>
      <c r="F56" s="743"/>
      <c r="G56" s="743"/>
      <c r="H56" s="745"/>
      <c r="I56" s="745"/>
      <c r="J56" s="14"/>
    </row>
    <row r="57" spans="1:14" ht="64.5" customHeight="1">
      <c r="A57" s="1082"/>
      <c r="B57" s="1084"/>
      <c r="C57" s="1084"/>
      <c r="D57" s="1084"/>
      <c r="E57" s="1084"/>
      <c r="F57" s="1084"/>
      <c r="G57" s="1084"/>
      <c r="H57" s="745"/>
      <c r="I57" s="745"/>
      <c r="J57" s="14"/>
    </row>
    <row r="58" spans="1:14" ht="47.25" customHeight="1">
      <c r="A58" s="1082"/>
      <c r="B58" s="1081"/>
      <c r="C58" s="1081"/>
      <c r="D58" s="1081"/>
      <c r="E58" s="1081"/>
      <c r="F58" s="1081"/>
      <c r="G58" s="1081"/>
      <c r="H58" s="745"/>
      <c r="I58" s="745"/>
      <c r="J58" s="14"/>
    </row>
    <row r="59" spans="1:14" ht="60" customHeight="1">
      <c r="A59" s="1082"/>
      <c r="B59" s="1081"/>
      <c r="C59" s="1081"/>
      <c r="D59" s="1081"/>
      <c r="E59" s="1081"/>
      <c r="F59" s="1081"/>
      <c r="G59" s="1081"/>
      <c r="H59" s="745"/>
      <c r="I59" s="745"/>
      <c r="J59" s="14"/>
    </row>
    <row r="60" spans="1:14" ht="15" customHeight="1">
      <c r="A60" s="995"/>
      <c r="B60" s="995"/>
      <c r="C60" s="995"/>
      <c r="D60" s="995"/>
      <c r="E60" s="995"/>
      <c r="F60" s="995"/>
      <c r="G60" s="995"/>
      <c r="H60" s="995"/>
      <c r="I60" s="995"/>
      <c r="J60" s="995"/>
      <c r="K60" s="995"/>
      <c r="L60" s="995"/>
      <c r="M60" s="995"/>
      <c r="N60" s="996"/>
    </row>
    <row r="61" spans="1:14" ht="22.9" customHeight="1">
      <c r="A61" s="595"/>
      <c r="B61" s="1078"/>
      <c r="C61" s="1078"/>
      <c r="D61" s="1078"/>
      <c r="E61" s="1078"/>
      <c r="F61" s="1078"/>
      <c r="G61" s="1078"/>
      <c r="H61" s="1078"/>
      <c r="I61" s="1078"/>
      <c r="J61" s="14"/>
    </row>
    <row r="62" spans="1:14">
      <c r="A62" s="595"/>
      <c r="B62" s="595"/>
      <c r="C62" s="595"/>
      <c r="D62" s="595"/>
      <c r="E62" s="595"/>
      <c r="F62" s="595"/>
      <c r="G62" s="595"/>
      <c r="H62" s="39"/>
      <c r="I62" s="40"/>
      <c r="J62" s="14"/>
    </row>
    <row r="63" spans="1:14">
      <c r="A63" s="595"/>
      <c r="B63" s="595"/>
      <c r="C63" s="595"/>
      <c r="D63" s="595"/>
      <c r="E63" s="595"/>
      <c r="F63" s="595"/>
      <c r="G63" s="595"/>
      <c r="H63" s="40"/>
      <c r="I63" s="40"/>
      <c r="J63" s="14"/>
    </row>
    <row r="64" spans="1:14">
      <c r="A64" s="595"/>
      <c r="B64" s="595"/>
      <c r="C64" s="595"/>
      <c r="D64" s="595"/>
      <c r="E64" s="595"/>
      <c r="F64" s="595"/>
      <c r="G64" s="595"/>
      <c r="H64" s="40"/>
      <c r="I64" s="40"/>
      <c r="J64" s="14"/>
    </row>
    <row r="65" spans="1:10" ht="65.45" customHeight="1">
      <c r="A65" s="595"/>
      <c r="B65" s="1078"/>
      <c r="C65" s="1078"/>
      <c r="D65" s="1078"/>
      <c r="E65" s="1078"/>
      <c r="F65" s="1078"/>
      <c r="G65" s="1078"/>
      <c r="H65" s="1078"/>
      <c r="I65" s="1078"/>
      <c r="J65" s="14"/>
    </row>
    <row r="66" spans="1:10">
      <c r="H66" s="8"/>
      <c r="I66" s="8"/>
      <c r="J66" s="14"/>
    </row>
    <row r="67" spans="1:10">
      <c r="H67" s="8"/>
      <c r="I67" s="76"/>
      <c r="J67" s="14"/>
    </row>
    <row r="68" spans="1:10">
      <c r="H68" s="8"/>
      <c r="I68" s="8"/>
      <c r="J68" s="14"/>
    </row>
    <row r="69" spans="1:10">
      <c r="H69" s="8"/>
      <c r="I69" s="8"/>
      <c r="J69" s="14"/>
    </row>
    <row r="70" spans="1:10">
      <c r="H70" s="8"/>
      <c r="I70" s="8"/>
      <c r="J70" s="14"/>
    </row>
    <row r="71" spans="1:10">
      <c r="H71" s="8"/>
      <c r="I71" s="8"/>
      <c r="J71" s="14"/>
    </row>
    <row r="72" spans="1:10">
      <c r="H72" s="8"/>
      <c r="I72" s="8"/>
      <c r="J72" s="14"/>
    </row>
    <row r="73" spans="1:10">
      <c r="H73" s="8"/>
      <c r="I73" s="8"/>
      <c r="J73" s="14"/>
    </row>
    <row r="74" spans="1:10">
      <c r="H74" s="8"/>
      <c r="I74" s="8"/>
      <c r="J74" s="14"/>
    </row>
    <row r="75" spans="1:10">
      <c r="H75" s="8"/>
      <c r="I75" s="8"/>
      <c r="J75" s="14"/>
    </row>
    <row r="76" spans="1:10">
      <c r="H76" s="8"/>
      <c r="I76" s="8"/>
      <c r="J76" s="14"/>
    </row>
    <row r="77" spans="1:10">
      <c r="H77" s="8"/>
      <c r="I77" s="8"/>
      <c r="J77" s="14"/>
    </row>
    <row r="78" spans="1:10">
      <c r="H78" s="8"/>
      <c r="I78" s="9"/>
      <c r="J78" s="14"/>
    </row>
    <row r="79" spans="1:10">
      <c r="H79" s="8"/>
      <c r="I79" s="9"/>
      <c r="J79" s="14"/>
    </row>
    <row r="80" spans="1:10">
      <c r="H80" s="8"/>
      <c r="I80" s="8"/>
      <c r="J80" s="14"/>
    </row>
    <row r="81" spans="8:10">
      <c r="H81" s="8"/>
      <c r="I81" s="8"/>
      <c r="J81" s="14"/>
    </row>
    <row r="82" spans="8:10">
      <c r="H82" s="8"/>
      <c r="I82" s="8"/>
      <c r="J82" s="14"/>
    </row>
    <row r="83" spans="8:10">
      <c r="H83" s="8"/>
      <c r="I83" s="8"/>
      <c r="J83" s="14"/>
    </row>
    <row r="84" spans="8:10">
      <c r="H84" s="8"/>
      <c r="I84" s="8"/>
      <c r="J84" s="14"/>
    </row>
    <row r="85" spans="8:10">
      <c r="H85" s="8"/>
      <c r="I85" s="8"/>
      <c r="J85" s="14"/>
    </row>
    <row r="86" spans="8:10">
      <c r="H86" s="8"/>
      <c r="I86" s="8"/>
      <c r="J86" s="14"/>
    </row>
    <row r="87" spans="8:10">
      <c r="H87" s="8"/>
      <c r="I87" s="8"/>
      <c r="J87" s="14"/>
    </row>
    <row r="88" spans="8:10">
      <c r="H88" s="8"/>
      <c r="I88" s="8"/>
      <c r="J88" s="14"/>
    </row>
    <row r="89" spans="8:10">
      <c r="H89" s="8"/>
      <c r="I89" s="8"/>
      <c r="J89" s="14"/>
    </row>
    <row r="90" spans="8:10">
      <c r="H90" s="8"/>
      <c r="I90" s="8"/>
      <c r="J90" s="14"/>
    </row>
    <row r="91" spans="8:10">
      <c r="H91" s="8"/>
      <c r="I91" s="8"/>
      <c r="J91" s="14"/>
    </row>
    <row r="92" spans="8:10">
      <c r="H92" s="8"/>
      <c r="I92" s="8"/>
      <c r="J92" s="14"/>
    </row>
    <row r="93" spans="8:10">
      <c r="H93" s="11"/>
      <c r="I93" s="8"/>
      <c r="J93" s="14"/>
    </row>
    <row r="94" spans="8:10">
      <c r="H94" s="14"/>
      <c r="I94" s="14"/>
      <c r="J94" s="14"/>
    </row>
    <row r="95" spans="8:10">
      <c r="H95" s="3"/>
      <c r="I95" s="3"/>
      <c r="J95" s="14"/>
    </row>
    <row r="96" spans="8:10">
      <c r="H96" s="3"/>
      <c r="I96" s="3"/>
      <c r="J96" s="14"/>
    </row>
    <row r="97" spans="8:10">
      <c r="H97" s="3"/>
      <c r="I97" s="3"/>
      <c r="J97" s="14"/>
    </row>
    <row r="98" spans="8:10">
      <c r="H98" s="3"/>
      <c r="I98" s="3"/>
      <c r="J98" s="14"/>
    </row>
    <row r="99" spans="8:10">
      <c r="J99" s="14"/>
    </row>
    <row r="100" spans="8:10">
      <c r="J100" s="14"/>
    </row>
    <row r="202" spans="1:1">
      <c r="A202" s="591" t="s">
        <v>283</v>
      </c>
    </row>
  </sheetData>
  <mergeCells count="25">
    <mergeCell ref="A1:I1"/>
    <mergeCell ref="A2:I2"/>
    <mergeCell ref="A3:I3"/>
    <mergeCell ref="A4:I4"/>
    <mergeCell ref="A5:I5"/>
    <mergeCell ref="A8:A9"/>
    <mergeCell ref="A6:I6"/>
    <mergeCell ref="H8:I8"/>
    <mergeCell ref="B55:G55"/>
    <mergeCell ref="F8:G8"/>
    <mergeCell ref="D8:E8"/>
    <mergeCell ref="A7:I7"/>
    <mergeCell ref="A45:M45"/>
    <mergeCell ref="A47:G47"/>
    <mergeCell ref="B8:C8"/>
    <mergeCell ref="A60:N60"/>
    <mergeCell ref="B65:I65"/>
    <mergeCell ref="A49:G49"/>
    <mergeCell ref="A51:G51"/>
    <mergeCell ref="A53:G53"/>
    <mergeCell ref="A58:G58"/>
    <mergeCell ref="A54:G54"/>
    <mergeCell ref="A59:G59"/>
    <mergeCell ref="A57:G57"/>
    <mergeCell ref="B61:I61"/>
  </mergeCells>
  <phoneticPr fontId="0" type="noConversion"/>
  <printOptions horizontalCentered="1"/>
  <pageMargins left="0.5" right="0.5" top="0.5" bottom="0.25" header="0.5" footer="0.5"/>
  <pageSetup scale="63" orientation="landscape" r:id="rId1"/>
  <headerFooter alignWithMargins="0">
    <oddFooter>&amp;C&amp;"Times New Roman,Regular"Exhibit L - Summary of Requirements by Object Class</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I30"/>
  <sheetViews>
    <sheetView view="pageBreakPreview" zoomScale="60" zoomScaleNormal="100" workbookViewId="0">
      <selection activeCell="G21" sqref="G21"/>
    </sheetView>
  </sheetViews>
  <sheetFormatPr defaultRowHeight="15"/>
  <cols>
    <col min="7" max="7" width="21.44140625" customWidth="1"/>
    <col min="9" max="9" width="8.88671875" style="377"/>
  </cols>
  <sheetData>
    <row r="1" spans="1:9" ht="15.75">
      <c r="A1" s="165" t="s">
        <v>148</v>
      </c>
      <c r="I1" s="377" t="s">
        <v>7</v>
      </c>
    </row>
    <row r="2" spans="1:9" ht="15.75">
      <c r="A2" s="164"/>
      <c r="I2" s="377" t="s">
        <v>7</v>
      </c>
    </row>
    <row r="3" spans="1:9" ht="15.75">
      <c r="A3" s="164" t="s">
        <v>364</v>
      </c>
      <c r="I3" s="377" t="s">
        <v>7</v>
      </c>
    </row>
    <row r="4" spans="1:9">
      <c r="I4" s="377" t="s">
        <v>7</v>
      </c>
    </row>
    <row r="5" spans="1:9">
      <c r="I5" s="377" t="s">
        <v>7</v>
      </c>
    </row>
    <row r="6" spans="1:9">
      <c r="I6" s="377" t="s">
        <v>7</v>
      </c>
    </row>
    <row r="7" spans="1:9">
      <c r="I7" s="377" t="s">
        <v>7</v>
      </c>
    </row>
    <row r="8" spans="1:9">
      <c r="I8" s="377" t="s">
        <v>7</v>
      </c>
    </row>
    <row r="9" spans="1:9">
      <c r="I9" s="377" t="s">
        <v>7</v>
      </c>
    </row>
    <row r="10" spans="1:9">
      <c r="I10" s="377" t="s">
        <v>7</v>
      </c>
    </row>
    <row r="11" spans="1:9">
      <c r="I11" s="377" t="s">
        <v>7</v>
      </c>
    </row>
    <row r="12" spans="1:9">
      <c r="I12" s="377" t="s">
        <v>7</v>
      </c>
    </row>
    <row r="13" spans="1:9">
      <c r="I13" s="377" t="s">
        <v>7</v>
      </c>
    </row>
    <row r="14" spans="1:9">
      <c r="I14" s="377" t="s">
        <v>7</v>
      </c>
    </row>
    <row r="15" spans="1:9">
      <c r="I15" s="377" t="s">
        <v>7</v>
      </c>
    </row>
    <row r="16" spans="1:9">
      <c r="I16" s="377" t="s">
        <v>7</v>
      </c>
    </row>
    <row r="17" spans="9:9">
      <c r="I17" s="377" t="s">
        <v>7</v>
      </c>
    </row>
    <row r="18" spans="9:9">
      <c r="I18" s="377" t="s">
        <v>7</v>
      </c>
    </row>
    <row r="19" spans="9:9">
      <c r="I19" s="377" t="s">
        <v>7</v>
      </c>
    </row>
    <row r="20" spans="9:9">
      <c r="I20" s="377" t="s">
        <v>7</v>
      </c>
    </row>
    <row r="21" spans="9:9">
      <c r="I21" s="377" t="s">
        <v>7</v>
      </c>
    </row>
    <row r="22" spans="9:9">
      <c r="I22" s="377" t="s">
        <v>7</v>
      </c>
    </row>
    <row r="23" spans="9:9">
      <c r="I23" s="377" t="s">
        <v>7</v>
      </c>
    </row>
    <row r="24" spans="9:9">
      <c r="I24" s="377" t="s">
        <v>7</v>
      </c>
    </row>
    <row r="25" spans="9:9">
      <c r="I25" s="377" t="s">
        <v>7</v>
      </c>
    </row>
    <row r="26" spans="9:9">
      <c r="I26" s="377" t="s">
        <v>7</v>
      </c>
    </row>
    <row r="27" spans="9:9">
      <c r="I27" s="377" t="s">
        <v>7</v>
      </c>
    </row>
    <row r="28" spans="9:9">
      <c r="I28" s="377" t="s">
        <v>7</v>
      </c>
    </row>
    <row r="29" spans="9:9">
      <c r="I29" s="377" t="s">
        <v>7</v>
      </c>
    </row>
    <row r="30" spans="9:9">
      <c r="I30" s="377" t="s">
        <v>7</v>
      </c>
    </row>
  </sheetData>
  <phoneticPr fontId="46" type="noConversion"/>
  <pageMargins left="0.75" right="0.75" top="1" bottom="1" header="0.5" footer="0.5"/>
  <pageSetup orientation="landscape" r:id="rId1"/>
  <headerFooter alignWithMargins="0"/>
</worksheet>
</file>

<file path=xl/worksheets/sheet15.xml><?xml version="1.0" encoding="utf-8"?>
<worksheet xmlns="http://schemas.openxmlformats.org/spreadsheetml/2006/main" xmlns:r="http://schemas.openxmlformats.org/officeDocument/2006/relationships">
  <dimension ref="A1:R87"/>
  <sheetViews>
    <sheetView view="pageBreakPreview" zoomScale="95" zoomScaleNormal="100" zoomScaleSheetLayoutView="95" workbookViewId="0">
      <selection activeCell="G41" sqref="G41"/>
    </sheetView>
  </sheetViews>
  <sheetFormatPr defaultRowHeight="12.75"/>
  <cols>
    <col min="1" max="1" width="10.6640625" style="182" customWidth="1"/>
    <col min="2" max="2" width="37.88671875" style="168" customWidth="1"/>
    <col min="3" max="8" width="9.88671875" style="170" customWidth="1"/>
    <col min="9" max="10" width="9.88671875" style="170" hidden="1" customWidth="1"/>
    <col min="11" max="16384" width="8.88671875" style="168"/>
  </cols>
  <sheetData>
    <row r="1" spans="1:11" ht="15.75">
      <c r="A1" s="1115" t="s">
        <v>149</v>
      </c>
      <c r="B1" s="1115"/>
      <c r="C1" s="1115"/>
      <c r="D1" s="1115"/>
      <c r="E1" s="1115"/>
      <c r="F1" s="1115"/>
      <c r="G1" s="1115"/>
      <c r="H1" s="1115"/>
      <c r="I1" s="250"/>
      <c r="J1" s="250"/>
      <c r="K1" s="167" t="s">
        <v>7</v>
      </c>
    </row>
    <row r="2" spans="1:11" ht="15.75">
      <c r="A2" s="1116"/>
      <c r="B2" s="1116"/>
      <c r="C2" s="1116"/>
      <c r="D2" s="1116"/>
      <c r="E2" s="1116"/>
      <c r="F2" s="1116"/>
      <c r="G2" s="1116"/>
      <c r="H2" s="1116"/>
      <c r="I2" s="250"/>
      <c r="J2" s="250"/>
    </row>
    <row r="3" spans="1:11" ht="15.75">
      <c r="A3" s="1117" t="s">
        <v>265</v>
      </c>
      <c r="B3" s="1117"/>
      <c r="C3" s="1117"/>
      <c r="D3" s="1117"/>
      <c r="E3" s="1117"/>
      <c r="F3" s="1117"/>
      <c r="G3" s="1117"/>
      <c r="H3" s="1117"/>
      <c r="I3" s="1122"/>
      <c r="J3" s="1122"/>
      <c r="K3" s="167" t="s">
        <v>7</v>
      </c>
    </row>
    <row r="4" spans="1:11" ht="15.75">
      <c r="A4" s="1117" t="s">
        <v>314</v>
      </c>
      <c r="B4" s="1117"/>
      <c r="C4" s="1117"/>
      <c r="D4" s="1117"/>
      <c r="E4" s="1117"/>
      <c r="F4" s="1117"/>
      <c r="G4" s="1117"/>
      <c r="H4" s="1117"/>
      <c r="I4" s="1117"/>
      <c r="J4" s="1117"/>
      <c r="K4" s="167" t="s">
        <v>7</v>
      </c>
    </row>
    <row r="5" spans="1:11" ht="15.75">
      <c r="A5" s="1116" t="s">
        <v>313</v>
      </c>
      <c r="B5" s="1116"/>
      <c r="C5" s="1116"/>
      <c r="D5" s="1116"/>
      <c r="E5" s="1116"/>
      <c r="F5" s="1116"/>
      <c r="G5" s="1116"/>
      <c r="H5" s="1116"/>
      <c r="I5" s="1116"/>
      <c r="J5" s="1116"/>
      <c r="K5" s="167" t="s">
        <v>7</v>
      </c>
    </row>
    <row r="6" spans="1:11" ht="15.75">
      <c r="A6" s="1124"/>
      <c r="B6" s="1124"/>
      <c r="C6" s="1124"/>
      <c r="D6" s="1124"/>
      <c r="E6" s="1124"/>
      <c r="F6" s="1124"/>
      <c r="G6" s="1124"/>
      <c r="H6" s="1124"/>
      <c r="I6" s="250"/>
      <c r="J6" s="250"/>
    </row>
    <row r="7" spans="1:11">
      <c r="A7" s="1125"/>
      <c r="B7" s="1125"/>
      <c r="C7" s="1125"/>
      <c r="D7" s="1125"/>
      <c r="E7" s="1125"/>
      <c r="F7" s="1125"/>
      <c r="G7" s="1125"/>
      <c r="H7" s="1125"/>
      <c r="I7" s="252"/>
      <c r="J7" s="252"/>
    </row>
    <row r="8" spans="1:11">
      <c r="A8" s="253" t="s">
        <v>150</v>
      </c>
      <c r="B8" s="251"/>
      <c r="C8" s="1123"/>
      <c r="D8" s="1123"/>
      <c r="E8" s="1123"/>
      <c r="F8" s="1123"/>
      <c r="G8" s="1123"/>
      <c r="H8" s="1123"/>
      <c r="I8" s="1123"/>
      <c r="J8" s="1123"/>
      <c r="K8" s="167" t="s">
        <v>7</v>
      </c>
    </row>
    <row r="9" spans="1:11">
      <c r="A9" s="253" t="s">
        <v>151</v>
      </c>
      <c r="B9" s="254"/>
      <c r="C9" s="1123"/>
      <c r="D9" s="1123"/>
      <c r="E9" s="1123"/>
      <c r="F9" s="1123"/>
      <c r="G9" s="1123"/>
      <c r="H9" s="1123"/>
      <c r="I9" s="1123"/>
      <c r="J9" s="1123"/>
      <c r="K9" s="167" t="s">
        <v>7</v>
      </c>
    </row>
    <row r="10" spans="1:11">
      <c r="A10" s="253" t="s">
        <v>152</v>
      </c>
      <c r="B10" s="254"/>
      <c r="C10" s="1123"/>
      <c r="D10" s="1123"/>
      <c r="E10" s="1123"/>
      <c r="F10" s="1123"/>
      <c r="G10" s="1123"/>
      <c r="H10" s="1123"/>
      <c r="I10" s="1123"/>
      <c r="J10" s="1123"/>
      <c r="K10" s="167" t="s">
        <v>7</v>
      </c>
    </row>
    <row r="11" spans="1:11">
      <c r="A11" s="251"/>
      <c r="B11" s="251"/>
      <c r="C11" s="252"/>
      <c r="D11" s="252"/>
      <c r="E11" s="252"/>
      <c r="F11" s="252"/>
      <c r="G11" s="252"/>
      <c r="H11" s="252"/>
      <c r="I11" s="252"/>
      <c r="J11" s="252"/>
    </row>
    <row r="12" spans="1:11" ht="18" customHeight="1">
      <c r="A12" s="1109" t="s">
        <v>154</v>
      </c>
      <c r="B12" s="1110"/>
      <c r="C12" s="1120" t="s">
        <v>430</v>
      </c>
      <c r="D12" s="1105" t="s">
        <v>431</v>
      </c>
      <c r="E12" s="1105" t="s">
        <v>155</v>
      </c>
      <c r="F12" s="1105" t="s">
        <v>156</v>
      </c>
      <c r="G12" s="1105" t="s">
        <v>432</v>
      </c>
      <c r="H12" s="1105" t="s">
        <v>433</v>
      </c>
      <c r="I12" s="1105" t="s">
        <v>155</v>
      </c>
      <c r="J12" s="1118" t="s">
        <v>434</v>
      </c>
      <c r="K12" s="167" t="s">
        <v>7</v>
      </c>
    </row>
    <row r="13" spans="1:11">
      <c r="A13" s="1111"/>
      <c r="B13" s="1112"/>
      <c r="C13" s="1121"/>
      <c r="D13" s="1106"/>
      <c r="E13" s="1106"/>
      <c r="F13" s="1106"/>
      <c r="G13" s="1106"/>
      <c r="H13" s="1106"/>
      <c r="I13" s="1106"/>
      <c r="J13" s="1119"/>
      <c r="K13" s="167" t="s">
        <v>7</v>
      </c>
    </row>
    <row r="14" spans="1:11">
      <c r="A14" s="1107" t="s">
        <v>157</v>
      </c>
      <c r="B14" s="1108"/>
      <c r="C14" s="286"/>
      <c r="D14" s="286"/>
      <c r="E14" s="286"/>
      <c r="F14" s="286"/>
      <c r="G14" s="286"/>
      <c r="H14" s="286"/>
      <c r="I14" s="286"/>
      <c r="J14" s="287"/>
      <c r="K14" s="167" t="s">
        <v>7</v>
      </c>
    </row>
    <row r="15" spans="1:11">
      <c r="A15" s="257" t="s">
        <v>158</v>
      </c>
      <c r="B15" s="258" t="s">
        <v>159</v>
      </c>
      <c r="C15" s="288"/>
      <c r="D15" s="288"/>
      <c r="E15" s="288"/>
      <c r="F15" s="288"/>
      <c r="G15" s="288"/>
      <c r="H15" s="288"/>
      <c r="I15" s="288"/>
      <c r="J15" s="289"/>
      <c r="K15" s="167" t="s">
        <v>7</v>
      </c>
    </row>
    <row r="16" spans="1:11">
      <c r="A16" s="259" t="s">
        <v>160</v>
      </c>
      <c r="B16" s="260" t="s">
        <v>161</v>
      </c>
      <c r="C16" s="290"/>
      <c r="D16" s="290"/>
      <c r="E16" s="290"/>
      <c r="F16" s="290"/>
      <c r="G16" s="290"/>
      <c r="H16" s="290"/>
      <c r="I16" s="290"/>
      <c r="J16" s="291"/>
      <c r="K16" s="167" t="s">
        <v>7</v>
      </c>
    </row>
    <row r="17" spans="1:11">
      <c r="A17" s="259">
        <v>11.5</v>
      </c>
      <c r="B17" s="260" t="s">
        <v>162</v>
      </c>
      <c r="C17" s="290"/>
      <c r="D17" s="290"/>
      <c r="E17" s="290"/>
      <c r="F17" s="290"/>
      <c r="G17" s="290"/>
      <c r="H17" s="290"/>
      <c r="I17" s="290"/>
      <c r="J17" s="291"/>
      <c r="K17" s="167" t="s">
        <v>7</v>
      </c>
    </row>
    <row r="18" spans="1:11">
      <c r="A18" s="259" t="s">
        <v>160</v>
      </c>
      <c r="B18" s="260" t="s">
        <v>163</v>
      </c>
      <c r="C18" s="290"/>
      <c r="D18" s="290"/>
      <c r="E18" s="290"/>
      <c r="F18" s="290"/>
      <c r="G18" s="290"/>
      <c r="H18" s="290"/>
      <c r="I18" s="290"/>
      <c r="J18" s="291"/>
      <c r="K18" s="167" t="s">
        <v>7</v>
      </c>
    </row>
    <row r="19" spans="1:11">
      <c r="A19" s="259" t="s">
        <v>160</v>
      </c>
      <c r="B19" s="260" t="s">
        <v>164</v>
      </c>
      <c r="C19" s="290"/>
      <c r="D19" s="290"/>
      <c r="E19" s="290"/>
      <c r="F19" s="290"/>
      <c r="G19" s="290"/>
      <c r="H19" s="290"/>
      <c r="I19" s="290"/>
      <c r="J19" s="291"/>
      <c r="K19" s="167" t="s">
        <v>7</v>
      </c>
    </row>
    <row r="20" spans="1:11">
      <c r="A20" s="259" t="s">
        <v>160</v>
      </c>
      <c r="B20" s="260" t="s">
        <v>165</v>
      </c>
      <c r="C20" s="290"/>
      <c r="D20" s="290"/>
      <c r="E20" s="290"/>
      <c r="F20" s="290"/>
      <c r="G20" s="290"/>
      <c r="H20" s="290"/>
      <c r="I20" s="290"/>
      <c r="J20" s="291"/>
      <c r="K20" s="167" t="s">
        <v>7</v>
      </c>
    </row>
    <row r="21" spans="1:11">
      <c r="A21" s="259">
        <v>12.1</v>
      </c>
      <c r="B21" s="260" t="s">
        <v>166</v>
      </c>
      <c r="C21" s="290"/>
      <c r="D21" s="290"/>
      <c r="E21" s="290"/>
      <c r="F21" s="290"/>
      <c r="G21" s="290"/>
      <c r="H21" s="290"/>
      <c r="I21" s="290"/>
      <c r="J21" s="291"/>
      <c r="K21" s="167" t="s">
        <v>7</v>
      </c>
    </row>
    <row r="22" spans="1:11">
      <c r="A22" s="259" t="s">
        <v>167</v>
      </c>
      <c r="B22" s="260" t="s">
        <v>168</v>
      </c>
      <c r="C22" s="290"/>
      <c r="D22" s="290"/>
      <c r="E22" s="290"/>
      <c r="F22" s="290"/>
      <c r="G22" s="290"/>
      <c r="H22" s="290"/>
      <c r="I22" s="290"/>
      <c r="J22" s="291"/>
      <c r="K22" s="167" t="s">
        <v>7</v>
      </c>
    </row>
    <row r="23" spans="1:11">
      <c r="A23" s="259">
        <v>12.1</v>
      </c>
      <c r="B23" s="260" t="s">
        <v>169</v>
      </c>
      <c r="C23" s="290"/>
      <c r="D23" s="290"/>
      <c r="E23" s="290"/>
      <c r="F23" s="290"/>
      <c r="G23" s="290"/>
      <c r="H23" s="290"/>
      <c r="I23" s="290"/>
      <c r="J23" s="291"/>
      <c r="K23" s="167" t="s">
        <v>7</v>
      </c>
    </row>
    <row r="24" spans="1:11">
      <c r="A24" s="259" t="s">
        <v>167</v>
      </c>
      <c r="B24" s="260" t="s">
        <v>170</v>
      </c>
      <c r="C24" s="290"/>
      <c r="D24" s="290"/>
      <c r="E24" s="290"/>
      <c r="F24" s="290"/>
      <c r="G24" s="290"/>
      <c r="H24" s="290"/>
      <c r="I24" s="290"/>
      <c r="J24" s="291"/>
      <c r="K24" s="167" t="s">
        <v>7</v>
      </c>
    </row>
    <row r="25" spans="1:11">
      <c r="A25" s="1107" t="s">
        <v>171</v>
      </c>
      <c r="B25" s="1108"/>
      <c r="C25" s="286"/>
      <c r="D25" s="286"/>
      <c r="E25" s="286"/>
      <c r="F25" s="286"/>
      <c r="G25" s="286"/>
      <c r="H25" s="286"/>
      <c r="I25" s="286"/>
      <c r="J25" s="287"/>
      <c r="K25" s="167" t="s">
        <v>7</v>
      </c>
    </row>
    <row r="26" spans="1:11">
      <c r="A26" s="259" t="s">
        <v>172</v>
      </c>
      <c r="B26" s="260" t="s">
        <v>173</v>
      </c>
      <c r="C26" s="290"/>
      <c r="D26" s="290"/>
      <c r="E26" s="290"/>
      <c r="F26" s="290"/>
      <c r="G26" s="290"/>
      <c r="H26" s="290"/>
      <c r="I26" s="290"/>
      <c r="J26" s="291"/>
      <c r="K26" s="167" t="s">
        <v>7</v>
      </c>
    </row>
    <row r="27" spans="1:11">
      <c r="A27" s="261">
        <v>22</v>
      </c>
      <c r="B27" s="260" t="s">
        <v>174</v>
      </c>
      <c r="C27" s="290"/>
      <c r="D27" s="290"/>
      <c r="E27" s="290"/>
      <c r="F27" s="290"/>
      <c r="G27" s="290"/>
      <c r="H27" s="290"/>
      <c r="I27" s="290"/>
      <c r="J27" s="291"/>
      <c r="K27" s="167" t="s">
        <v>7</v>
      </c>
    </row>
    <row r="28" spans="1:11">
      <c r="A28" s="259">
        <v>23.2</v>
      </c>
      <c r="B28" s="260" t="s">
        <v>175</v>
      </c>
      <c r="C28" s="290"/>
      <c r="D28" s="290"/>
      <c r="E28" s="290"/>
      <c r="F28" s="290"/>
      <c r="G28" s="290"/>
      <c r="H28" s="290"/>
      <c r="I28" s="290"/>
      <c r="J28" s="291"/>
      <c r="K28" s="167" t="s">
        <v>7</v>
      </c>
    </row>
    <row r="29" spans="1:11">
      <c r="A29" s="259" t="s">
        <v>176</v>
      </c>
      <c r="B29" s="260" t="s">
        <v>177</v>
      </c>
      <c r="C29" s="290"/>
      <c r="D29" s="290"/>
      <c r="E29" s="290"/>
      <c r="F29" s="290"/>
      <c r="G29" s="290"/>
      <c r="H29" s="290"/>
      <c r="I29" s="290"/>
      <c r="J29" s="291"/>
      <c r="K29" s="167" t="s">
        <v>7</v>
      </c>
    </row>
    <row r="30" spans="1:11">
      <c r="A30" s="259" t="s">
        <v>178</v>
      </c>
      <c r="B30" s="260" t="s">
        <v>179</v>
      </c>
      <c r="C30" s="290"/>
      <c r="D30" s="290"/>
      <c r="E30" s="290"/>
      <c r="F30" s="290"/>
      <c r="G30" s="290"/>
      <c r="H30" s="290"/>
      <c r="I30" s="290"/>
      <c r="J30" s="291"/>
      <c r="K30" s="167" t="s">
        <v>7</v>
      </c>
    </row>
    <row r="31" spans="1:11">
      <c r="A31" s="259" t="s">
        <v>178</v>
      </c>
      <c r="B31" s="260" t="s">
        <v>180</v>
      </c>
      <c r="C31" s="290"/>
      <c r="D31" s="290"/>
      <c r="E31" s="290"/>
      <c r="F31" s="290"/>
      <c r="G31" s="290"/>
      <c r="H31" s="290"/>
      <c r="I31" s="290"/>
      <c r="J31" s="291"/>
      <c r="K31" s="167" t="s">
        <v>7</v>
      </c>
    </row>
    <row r="32" spans="1:11">
      <c r="A32" s="259" t="s">
        <v>178</v>
      </c>
      <c r="B32" s="260" t="s">
        <v>181</v>
      </c>
      <c r="C32" s="290"/>
      <c r="D32" s="290"/>
      <c r="E32" s="290"/>
      <c r="F32" s="290"/>
      <c r="G32" s="290"/>
      <c r="H32" s="290"/>
      <c r="I32" s="290"/>
      <c r="J32" s="291"/>
      <c r="K32" s="167" t="s">
        <v>7</v>
      </c>
    </row>
    <row r="33" spans="1:11">
      <c r="A33" s="259" t="s">
        <v>178</v>
      </c>
      <c r="B33" s="260" t="s">
        <v>182</v>
      </c>
      <c r="C33" s="304"/>
      <c r="D33" s="304"/>
      <c r="E33" s="304"/>
      <c r="F33" s="304"/>
      <c r="G33" s="304"/>
      <c r="H33" s="304"/>
      <c r="I33" s="304"/>
      <c r="J33" s="305"/>
      <c r="K33" s="167" t="s">
        <v>7</v>
      </c>
    </row>
    <row r="34" spans="1:11">
      <c r="A34" s="259" t="s">
        <v>183</v>
      </c>
      <c r="B34" s="260" t="s">
        <v>184</v>
      </c>
      <c r="C34" s="304"/>
      <c r="D34" s="304"/>
      <c r="E34" s="304"/>
      <c r="F34" s="304"/>
      <c r="G34" s="304"/>
      <c r="H34" s="304"/>
      <c r="I34" s="304"/>
      <c r="J34" s="305"/>
      <c r="K34" s="167" t="s">
        <v>7</v>
      </c>
    </row>
    <row r="35" spans="1:11">
      <c r="A35" s="259">
        <v>25.3</v>
      </c>
      <c r="B35" s="260" t="s">
        <v>185</v>
      </c>
      <c r="C35" s="304"/>
      <c r="D35" s="304"/>
      <c r="E35" s="304"/>
      <c r="F35" s="304"/>
      <c r="G35" s="304"/>
      <c r="H35" s="304"/>
      <c r="I35" s="304"/>
      <c r="J35" s="305"/>
      <c r="K35" s="167" t="s">
        <v>7</v>
      </c>
    </row>
    <row r="36" spans="1:11">
      <c r="A36" s="259">
        <v>25.3</v>
      </c>
      <c r="B36" s="260" t="s">
        <v>186</v>
      </c>
      <c r="C36" s="304"/>
      <c r="D36" s="304"/>
      <c r="E36" s="304"/>
      <c r="F36" s="304"/>
      <c r="G36" s="304"/>
      <c r="H36" s="304"/>
      <c r="I36" s="304"/>
      <c r="J36" s="305"/>
      <c r="K36" s="167" t="s">
        <v>7</v>
      </c>
    </row>
    <row r="37" spans="1:11">
      <c r="A37" s="259">
        <v>25.3</v>
      </c>
      <c r="B37" s="260" t="s">
        <v>187</v>
      </c>
      <c r="C37" s="304"/>
      <c r="D37" s="304"/>
      <c r="E37" s="304"/>
      <c r="F37" s="304"/>
      <c r="G37" s="304"/>
      <c r="H37" s="304"/>
      <c r="I37" s="304"/>
      <c r="J37" s="305"/>
      <c r="K37" s="167" t="s">
        <v>7</v>
      </c>
    </row>
    <row r="38" spans="1:11">
      <c r="A38" s="259">
        <v>25.3</v>
      </c>
      <c r="B38" s="260" t="s">
        <v>188</v>
      </c>
      <c r="C38" s="290"/>
      <c r="D38" s="290"/>
      <c r="E38" s="290"/>
      <c r="F38" s="290"/>
      <c r="G38" s="290"/>
      <c r="H38" s="290"/>
      <c r="I38" s="290"/>
      <c r="J38" s="291"/>
      <c r="K38" s="167" t="s">
        <v>7</v>
      </c>
    </row>
    <row r="39" spans="1:11">
      <c r="A39" s="259">
        <v>25.3</v>
      </c>
      <c r="B39" s="260" t="s">
        <v>189</v>
      </c>
      <c r="C39" s="290"/>
      <c r="D39" s="290"/>
      <c r="E39" s="290"/>
      <c r="F39" s="290"/>
      <c r="G39" s="290"/>
      <c r="H39" s="290"/>
      <c r="I39" s="290"/>
      <c r="J39" s="291"/>
      <c r="K39" s="167" t="s">
        <v>7</v>
      </c>
    </row>
    <row r="40" spans="1:11">
      <c r="A40" s="259">
        <v>25.2</v>
      </c>
      <c r="B40" s="260" t="s">
        <v>190</v>
      </c>
      <c r="C40" s="290"/>
      <c r="D40" s="290"/>
      <c r="E40" s="290"/>
      <c r="F40" s="290"/>
      <c r="G40" s="290"/>
      <c r="H40" s="290"/>
      <c r="I40" s="290"/>
      <c r="J40" s="291"/>
      <c r="K40" s="167" t="s">
        <v>7</v>
      </c>
    </row>
    <row r="41" spans="1:11">
      <c r="A41" s="259" t="s">
        <v>191</v>
      </c>
      <c r="B41" s="260" t="s">
        <v>192</v>
      </c>
      <c r="C41" s="290"/>
      <c r="D41" s="290"/>
      <c r="E41" s="290"/>
      <c r="F41" s="290"/>
      <c r="G41" s="290"/>
      <c r="H41" s="290"/>
      <c r="I41" s="290"/>
      <c r="J41" s="291"/>
      <c r="K41" s="167" t="s">
        <v>7</v>
      </c>
    </row>
    <row r="42" spans="1:11">
      <c r="A42" s="259" t="s">
        <v>191</v>
      </c>
      <c r="B42" s="260" t="s">
        <v>193</v>
      </c>
      <c r="C42" s="290"/>
      <c r="D42" s="290"/>
      <c r="E42" s="290"/>
      <c r="F42" s="290"/>
      <c r="G42" s="290"/>
      <c r="H42" s="290"/>
      <c r="I42" s="290"/>
      <c r="J42" s="291"/>
      <c r="K42" s="167" t="s">
        <v>7</v>
      </c>
    </row>
    <row r="43" spans="1:11">
      <c r="A43" s="259">
        <v>25.2</v>
      </c>
      <c r="B43" s="262" t="s">
        <v>194</v>
      </c>
      <c r="C43" s="290"/>
      <c r="D43" s="290"/>
      <c r="E43" s="290"/>
      <c r="F43" s="290"/>
      <c r="G43" s="290"/>
      <c r="H43" s="290"/>
      <c r="I43" s="290"/>
      <c r="J43" s="291"/>
      <c r="K43" s="167" t="s">
        <v>7</v>
      </c>
    </row>
    <row r="44" spans="1:11">
      <c r="A44" s="263" t="s">
        <v>195</v>
      </c>
      <c r="B44" s="262" t="s">
        <v>196</v>
      </c>
      <c r="C44" s="304"/>
      <c r="D44" s="304"/>
      <c r="E44" s="304"/>
      <c r="F44" s="304"/>
      <c r="G44" s="304"/>
      <c r="H44" s="304"/>
      <c r="I44" s="304"/>
      <c r="J44" s="305"/>
      <c r="K44" s="167" t="s">
        <v>7</v>
      </c>
    </row>
    <row r="45" spans="1:11">
      <c r="A45" s="259" t="s">
        <v>183</v>
      </c>
      <c r="B45" s="260" t="s">
        <v>197</v>
      </c>
      <c r="C45" s="290"/>
      <c r="D45" s="290"/>
      <c r="E45" s="290"/>
      <c r="F45" s="290"/>
      <c r="G45" s="290"/>
      <c r="H45" s="290"/>
      <c r="I45" s="290"/>
      <c r="J45" s="291"/>
      <c r="K45" s="167" t="s">
        <v>7</v>
      </c>
    </row>
    <row r="46" spans="1:11">
      <c r="A46" s="259" t="s">
        <v>191</v>
      </c>
      <c r="B46" s="260" t="s">
        <v>198</v>
      </c>
      <c r="C46" s="290"/>
      <c r="D46" s="290"/>
      <c r="E46" s="290"/>
      <c r="F46" s="290"/>
      <c r="G46" s="290"/>
      <c r="H46" s="290"/>
      <c r="I46" s="290"/>
      <c r="J46" s="291"/>
      <c r="K46" s="167" t="s">
        <v>7</v>
      </c>
    </row>
    <row r="47" spans="1:11">
      <c r="A47" s="259" t="s">
        <v>199</v>
      </c>
      <c r="B47" s="260" t="s">
        <v>200</v>
      </c>
      <c r="C47" s="290"/>
      <c r="D47" s="290"/>
      <c r="E47" s="290"/>
      <c r="F47" s="290"/>
      <c r="G47" s="290"/>
      <c r="H47" s="290"/>
      <c r="I47" s="290"/>
      <c r="J47" s="291"/>
      <c r="K47" s="167" t="s">
        <v>7</v>
      </c>
    </row>
    <row r="48" spans="1:11">
      <c r="A48" s="259" t="s">
        <v>199</v>
      </c>
      <c r="B48" s="260" t="s">
        <v>201</v>
      </c>
      <c r="C48" s="290"/>
      <c r="D48" s="290"/>
      <c r="E48" s="290"/>
      <c r="F48" s="290"/>
      <c r="G48" s="290"/>
      <c r="H48" s="290"/>
      <c r="I48" s="290"/>
      <c r="J48" s="291"/>
      <c r="K48" s="167" t="s">
        <v>7</v>
      </c>
    </row>
    <row r="49" spans="1:11">
      <c r="A49" s="259" t="s">
        <v>199</v>
      </c>
      <c r="B49" s="260" t="s">
        <v>202</v>
      </c>
      <c r="C49" s="290"/>
      <c r="D49" s="290"/>
      <c r="E49" s="290"/>
      <c r="F49" s="290"/>
      <c r="G49" s="290"/>
      <c r="H49" s="290"/>
      <c r="I49" s="290"/>
      <c r="J49" s="291"/>
      <c r="K49" s="167" t="s">
        <v>7</v>
      </c>
    </row>
    <row r="50" spans="1:11">
      <c r="A50" s="259" t="s">
        <v>199</v>
      </c>
      <c r="B50" s="260" t="s">
        <v>204</v>
      </c>
      <c r="C50" s="290"/>
      <c r="D50" s="290"/>
      <c r="E50" s="290"/>
      <c r="F50" s="290"/>
      <c r="G50" s="290"/>
      <c r="H50" s="290"/>
      <c r="I50" s="290"/>
      <c r="J50" s="291"/>
      <c r="K50" s="167" t="s">
        <v>7</v>
      </c>
    </row>
    <row r="51" spans="1:11">
      <c r="A51" s="449" t="s">
        <v>199</v>
      </c>
      <c r="B51" s="450" t="s">
        <v>205</v>
      </c>
      <c r="C51" s="295"/>
      <c r="D51" s="295"/>
      <c r="E51" s="295"/>
      <c r="F51" s="295"/>
      <c r="G51" s="295"/>
      <c r="H51" s="295"/>
      <c r="I51" s="295"/>
      <c r="J51" s="296"/>
      <c r="K51" s="167" t="s">
        <v>7</v>
      </c>
    </row>
    <row r="52" spans="1:11">
      <c r="A52" s="1107" t="s">
        <v>206</v>
      </c>
      <c r="B52" s="1108"/>
      <c r="C52" s="286"/>
      <c r="D52" s="286"/>
      <c r="E52" s="286"/>
      <c r="F52" s="286"/>
      <c r="G52" s="286"/>
      <c r="H52" s="286"/>
      <c r="I52" s="286"/>
      <c r="J52" s="287"/>
      <c r="K52" s="167" t="s">
        <v>7</v>
      </c>
    </row>
    <row r="53" spans="1:11">
      <c r="A53" s="259" t="s">
        <v>207</v>
      </c>
      <c r="B53" s="260" t="s">
        <v>208</v>
      </c>
      <c r="C53" s="290"/>
      <c r="D53" s="290"/>
      <c r="E53" s="290"/>
      <c r="F53" s="290"/>
      <c r="G53" s="290"/>
      <c r="H53" s="290"/>
      <c r="I53" s="290"/>
      <c r="J53" s="291"/>
      <c r="K53" s="167" t="s">
        <v>7</v>
      </c>
    </row>
    <row r="54" spans="1:11">
      <c r="A54" s="259" t="s">
        <v>207</v>
      </c>
      <c r="B54" s="260" t="s">
        <v>209</v>
      </c>
      <c r="C54" s="290"/>
      <c r="D54" s="290"/>
      <c r="E54" s="290"/>
      <c r="F54" s="290"/>
      <c r="G54" s="290"/>
      <c r="H54" s="290"/>
      <c r="I54" s="290"/>
      <c r="J54" s="291"/>
      <c r="K54" s="167" t="s">
        <v>7</v>
      </c>
    </row>
    <row r="55" spans="1:11">
      <c r="A55" s="259" t="s">
        <v>207</v>
      </c>
      <c r="B55" s="260" t="s">
        <v>210</v>
      </c>
      <c r="C55" s="290"/>
      <c r="D55" s="290"/>
      <c r="E55" s="290"/>
      <c r="F55" s="290"/>
      <c r="G55" s="290"/>
      <c r="H55" s="290"/>
      <c r="I55" s="290"/>
      <c r="J55" s="291"/>
      <c r="K55" s="167" t="s">
        <v>7</v>
      </c>
    </row>
    <row r="56" spans="1:11">
      <c r="A56" s="259" t="s">
        <v>207</v>
      </c>
      <c r="B56" s="260" t="s">
        <v>211</v>
      </c>
      <c r="C56" s="290"/>
      <c r="D56" s="290"/>
      <c r="E56" s="290"/>
      <c r="F56" s="290"/>
      <c r="G56" s="290"/>
      <c r="H56" s="290"/>
      <c r="I56" s="290"/>
      <c r="J56" s="291"/>
      <c r="K56" s="167" t="s">
        <v>7</v>
      </c>
    </row>
    <row r="57" spans="1:11">
      <c r="A57" s="259" t="s">
        <v>207</v>
      </c>
      <c r="B57" s="260" t="s">
        <v>212</v>
      </c>
      <c r="C57" s="290"/>
      <c r="D57" s="290"/>
      <c r="E57" s="290"/>
      <c r="F57" s="290"/>
      <c r="G57" s="290"/>
      <c r="H57" s="290"/>
      <c r="I57" s="290"/>
      <c r="J57" s="291"/>
      <c r="K57" s="167" t="s">
        <v>7</v>
      </c>
    </row>
    <row r="58" spans="1:11">
      <c r="A58" s="263" t="s">
        <v>195</v>
      </c>
      <c r="B58" s="260" t="s">
        <v>213</v>
      </c>
      <c r="C58" s="290"/>
      <c r="D58" s="290"/>
      <c r="E58" s="290"/>
      <c r="F58" s="290"/>
      <c r="G58" s="290"/>
      <c r="H58" s="290"/>
      <c r="I58" s="290"/>
      <c r="J58" s="291"/>
      <c r="K58" s="167" t="s">
        <v>7</v>
      </c>
    </row>
    <row r="59" spans="1:11">
      <c r="A59" s="263" t="s">
        <v>207</v>
      </c>
      <c r="B59" s="262" t="s">
        <v>214</v>
      </c>
      <c r="C59" s="290"/>
      <c r="D59" s="290"/>
      <c r="E59" s="290"/>
      <c r="F59" s="290"/>
      <c r="G59" s="290"/>
      <c r="H59" s="290"/>
      <c r="I59" s="290"/>
      <c r="J59" s="291"/>
      <c r="K59" s="167" t="s">
        <v>7</v>
      </c>
    </row>
    <row r="60" spans="1:11">
      <c r="A60" s="263" t="s">
        <v>207</v>
      </c>
      <c r="B60" s="262" t="s">
        <v>215</v>
      </c>
      <c r="C60" s="290"/>
      <c r="D60" s="290"/>
      <c r="E60" s="290"/>
      <c r="F60" s="290"/>
      <c r="G60" s="290"/>
      <c r="H60" s="290"/>
      <c r="I60" s="290"/>
      <c r="J60" s="291"/>
      <c r="K60" s="167" t="s">
        <v>7</v>
      </c>
    </row>
    <row r="61" spans="1:11">
      <c r="A61" s="263" t="s">
        <v>207</v>
      </c>
      <c r="B61" s="262" t="s">
        <v>216</v>
      </c>
      <c r="C61" s="290"/>
      <c r="D61" s="290"/>
      <c r="E61" s="290"/>
      <c r="F61" s="290"/>
      <c r="G61" s="290"/>
      <c r="H61" s="290"/>
      <c r="I61" s="290"/>
      <c r="J61" s="291"/>
      <c r="K61" s="167" t="s">
        <v>7</v>
      </c>
    </row>
    <row r="62" spans="1:11">
      <c r="A62" s="263" t="s">
        <v>207</v>
      </c>
      <c r="B62" s="262" t="s">
        <v>217</v>
      </c>
      <c r="C62" s="304"/>
      <c r="D62" s="304"/>
      <c r="E62" s="304"/>
      <c r="F62" s="304"/>
      <c r="G62" s="304"/>
      <c r="H62" s="304"/>
      <c r="I62" s="304"/>
      <c r="J62" s="305"/>
      <c r="K62" s="167" t="s">
        <v>7</v>
      </c>
    </row>
    <row r="63" spans="1:11">
      <c r="A63" s="263" t="s">
        <v>207</v>
      </c>
      <c r="B63" s="262" t="s">
        <v>218</v>
      </c>
      <c r="C63" s="304"/>
      <c r="D63" s="304"/>
      <c r="E63" s="304"/>
      <c r="F63" s="304"/>
      <c r="G63" s="304"/>
      <c r="H63" s="304"/>
      <c r="I63" s="304"/>
      <c r="J63" s="305"/>
      <c r="K63" s="167" t="s">
        <v>7</v>
      </c>
    </row>
    <row r="64" spans="1:11">
      <c r="A64" s="259" t="s">
        <v>207</v>
      </c>
      <c r="B64" s="260" t="s">
        <v>219</v>
      </c>
      <c r="C64" s="290"/>
      <c r="D64" s="290"/>
      <c r="E64" s="290"/>
      <c r="F64" s="290"/>
      <c r="G64" s="290"/>
      <c r="H64" s="290"/>
      <c r="I64" s="290"/>
      <c r="J64" s="291"/>
      <c r="K64" s="167" t="s">
        <v>7</v>
      </c>
    </row>
    <row r="65" spans="1:18">
      <c r="A65" s="259" t="s">
        <v>207</v>
      </c>
      <c r="B65" s="260" t="s">
        <v>220</v>
      </c>
      <c r="C65" s="290"/>
      <c r="D65" s="290"/>
      <c r="E65" s="290"/>
      <c r="F65" s="290"/>
      <c r="G65" s="290"/>
      <c r="H65" s="290"/>
      <c r="I65" s="290"/>
      <c r="J65" s="291"/>
      <c r="K65" s="167" t="s">
        <v>7</v>
      </c>
    </row>
    <row r="66" spans="1:18">
      <c r="A66" s="259" t="s">
        <v>207</v>
      </c>
      <c r="B66" s="260" t="s">
        <v>221</v>
      </c>
      <c r="C66" s="290"/>
      <c r="D66" s="290"/>
      <c r="E66" s="290"/>
      <c r="F66" s="290"/>
      <c r="G66" s="290"/>
      <c r="H66" s="290"/>
      <c r="I66" s="290"/>
      <c r="J66" s="291"/>
      <c r="K66" s="167" t="s">
        <v>7</v>
      </c>
    </row>
    <row r="67" spans="1:18">
      <c r="A67" s="261">
        <v>32</v>
      </c>
      <c r="B67" s="260" t="s">
        <v>222</v>
      </c>
      <c r="C67" s="295"/>
      <c r="D67" s="295"/>
      <c r="E67" s="295"/>
      <c r="F67" s="295"/>
      <c r="G67" s="295"/>
      <c r="H67" s="295"/>
      <c r="I67" s="295"/>
      <c r="J67" s="296"/>
      <c r="K67" s="167" t="s">
        <v>7</v>
      </c>
    </row>
    <row r="68" spans="1:18">
      <c r="A68" s="1107" t="s">
        <v>223</v>
      </c>
      <c r="B68" s="1108"/>
      <c r="C68" s="286"/>
      <c r="D68" s="286"/>
      <c r="E68" s="286"/>
      <c r="F68" s="286"/>
      <c r="G68" s="286"/>
      <c r="H68" s="286"/>
      <c r="I68" s="286"/>
      <c r="J68" s="287"/>
      <c r="K68" s="167" t="s">
        <v>7</v>
      </c>
    </row>
    <row r="69" spans="1:18">
      <c r="A69" s="259" t="s">
        <v>224</v>
      </c>
      <c r="B69" s="260" t="s">
        <v>225</v>
      </c>
      <c r="C69" s="290"/>
      <c r="D69" s="290"/>
      <c r="E69" s="290"/>
      <c r="F69" s="290"/>
      <c r="G69" s="290"/>
      <c r="H69" s="290"/>
      <c r="I69" s="290"/>
      <c r="J69" s="291"/>
      <c r="K69" s="167" t="s">
        <v>7</v>
      </c>
    </row>
    <row r="70" spans="1:18">
      <c r="A70" s="259" t="s">
        <v>224</v>
      </c>
      <c r="B70" s="260" t="s">
        <v>226</v>
      </c>
      <c r="C70" s="290"/>
      <c r="D70" s="290"/>
      <c r="E70" s="290"/>
      <c r="F70" s="290"/>
      <c r="G70" s="290"/>
      <c r="H70" s="290"/>
      <c r="I70" s="290"/>
      <c r="J70" s="291"/>
      <c r="K70" s="167" t="s">
        <v>7</v>
      </c>
    </row>
    <row r="71" spans="1:18">
      <c r="A71" s="259" t="s">
        <v>224</v>
      </c>
      <c r="B71" s="260" t="s">
        <v>227</v>
      </c>
      <c r="C71" s="290"/>
      <c r="D71" s="290"/>
      <c r="E71" s="290"/>
      <c r="F71" s="290"/>
      <c r="G71" s="290"/>
      <c r="H71" s="290"/>
      <c r="I71" s="290"/>
      <c r="J71" s="291"/>
      <c r="K71" s="167" t="s">
        <v>7</v>
      </c>
    </row>
    <row r="72" spans="1:18">
      <c r="A72" s="259" t="s">
        <v>224</v>
      </c>
      <c r="B72" s="260" t="s">
        <v>228</v>
      </c>
      <c r="C72" s="290"/>
      <c r="D72" s="290"/>
      <c r="E72" s="290"/>
      <c r="F72" s="290"/>
      <c r="G72" s="290"/>
      <c r="H72" s="290"/>
      <c r="I72" s="290"/>
      <c r="J72" s="291"/>
      <c r="K72" s="167" t="s">
        <v>7</v>
      </c>
    </row>
    <row r="73" spans="1:18">
      <c r="A73" s="259" t="s">
        <v>224</v>
      </c>
      <c r="B73" s="260" t="s">
        <v>229</v>
      </c>
      <c r="C73" s="290"/>
      <c r="D73" s="290"/>
      <c r="E73" s="290"/>
      <c r="F73" s="290"/>
      <c r="G73" s="290"/>
      <c r="H73" s="290"/>
      <c r="I73" s="290"/>
      <c r="J73" s="291"/>
      <c r="K73" s="167" t="s">
        <v>7</v>
      </c>
    </row>
    <row r="74" spans="1:18">
      <c r="A74" s="259" t="s">
        <v>224</v>
      </c>
      <c r="B74" s="260" t="s">
        <v>230</v>
      </c>
      <c r="C74" s="290"/>
      <c r="D74" s="290"/>
      <c r="E74" s="290"/>
      <c r="F74" s="290"/>
      <c r="G74" s="290"/>
      <c r="H74" s="290"/>
      <c r="I74" s="290"/>
      <c r="J74" s="291"/>
      <c r="K74" s="167" t="s">
        <v>7</v>
      </c>
    </row>
    <row r="75" spans="1:18">
      <c r="A75" s="264" t="s">
        <v>224</v>
      </c>
      <c r="B75" s="265" t="s">
        <v>231</v>
      </c>
      <c r="C75" s="292"/>
      <c r="D75" s="292"/>
      <c r="E75" s="292"/>
      <c r="F75" s="292"/>
      <c r="G75" s="292"/>
      <c r="H75" s="292"/>
      <c r="I75" s="292"/>
      <c r="J75" s="294"/>
      <c r="K75" s="167" t="s">
        <v>7</v>
      </c>
    </row>
    <row r="76" spans="1:18">
      <c r="A76" s="263" t="s">
        <v>224</v>
      </c>
      <c r="B76" s="262" t="s">
        <v>232</v>
      </c>
      <c r="C76" s="304"/>
      <c r="D76" s="304"/>
      <c r="E76" s="304"/>
      <c r="F76" s="304"/>
      <c r="G76" s="304"/>
      <c r="H76" s="304"/>
      <c r="I76" s="304"/>
      <c r="J76" s="305"/>
      <c r="K76" s="167" t="s">
        <v>7</v>
      </c>
    </row>
    <row r="77" spans="1:18">
      <c r="A77" s="255"/>
      <c r="B77" s="256" t="s">
        <v>233</v>
      </c>
      <c r="C77" s="286"/>
      <c r="D77" s="286"/>
      <c r="E77" s="286"/>
      <c r="F77" s="286"/>
      <c r="G77" s="286"/>
      <c r="H77" s="286"/>
      <c r="I77" s="286"/>
      <c r="J77" s="287"/>
      <c r="K77" s="171" t="s">
        <v>36</v>
      </c>
    </row>
    <row r="78" spans="1:18">
      <c r="A78" s="266"/>
      <c r="B78" s="251"/>
      <c r="C78" s="299"/>
      <c r="D78" s="299"/>
      <c r="E78" s="299"/>
      <c r="F78" s="299"/>
      <c r="G78" s="299"/>
      <c r="H78" s="299"/>
      <c r="I78" s="299"/>
      <c r="J78" s="299"/>
    </row>
    <row r="80" spans="1:18" s="173" customFormat="1" ht="15.75">
      <c r="A80" s="1103" t="s">
        <v>334</v>
      </c>
      <c r="B80" s="909"/>
      <c r="C80" s="909"/>
      <c r="D80" s="909"/>
      <c r="E80" s="909"/>
      <c r="F80" s="909"/>
      <c r="G80" s="909"/>
      <c r="H80" s="909"/>
      <c r="I80" s="909"/>
      <c r="J80" s="909"/>
      <c r="K80" s="172"/>
      <c r="L80" s="172"/>
      <c r="M80" s="172"/>
      <c r="N80" s="172"/>
      <c r="O80" s="172"/>
      <c r="P80" s="172"/>
      <c r="Q80" s="172"/>
      <c r="R80" s="172"/>
    </row>
    <row r="81" spans="1:18" s="173" customFormat="1" ht="15.75">
      <c r="A81" s="1113" t="s">
        <v>234</v>
      </c>
      <c r="B81" s="1114"/>
      <c r="C81" s="1114"/>
      <c r="D81" s="1114"/>
      <c r="E81" s="1114"/>
      <c r="F81" s="1114"/>
      <c r="G81" s="1114"/>
      <c r="H81" s="1114"/>
      <c r="I81" s="1114"/>
      <c r="J81" s="1114"/>
      <c r="K81" s="1114"/>
      <c r="L81" s="1114"/>
      <c r="M81" s="1114"/>
      <c r="N81" s="1114"/>
      <c r="O81" s="1114"/>
      <c r="P81" s="1114"/>
      <c r="Q81" s="1114"/>
      <c r="R81" s="1114"/>
    </row>
    <row r="82" spans="1:18" s="173" customFormat="1" ht="15.75">
      <c r="A82" s="174"/>
      <c r="B82" s="172"/>
      <c r="C82" s="172"/>
      <c r="D82" s="172"/>
      <c r="E82" s="172"/>
      <c r="F82" s="172"/>
      <c r="G82" s="172"/>
      <c r="H82" s="172"/>
      <c r="I82" s="172"/>
      <c r="J82" s="172"/>
      <c r="K82" s="172"/>
      <c r="L82" s="172"/>
      <c r="M82" s="172"/>
      <c r="N82" s="172"/>
      <c r="O82" s="172"/>
      <c r="P82" s="172"/>
      <c r="Q82" s="172"/>
      <c r="R82" s="172"/>
    </row>
    <row r="83" spans="1:18" s="173" customFormat="1" ht="18.75" customHeight="1">
      <c r="A83" s="1104" t="s">
        <v>235</v>
      </c>
      <c r="B83" s="1078"/>
      <c r="C83" s="1078"/>
      <c r="D83" s="1078"/>
      <c r="E83" s="1078"/>
      <c r="F83" s="1078"/>
      <c r="G83" s="1078"/>
      <c r="H83" s="1078"/>
      <c r="I83" s="1078"/>
      <c r="J83" s="1078"/>
      <c r="K83" s="175"/>
      <c r="L83" s="175"/>
      <c r="M83" s="175"/>
      <c r="N83" s="175"/>
      <c r="O83" s="175"/>
      <c r="P83" s="175"/>
      <c r="Q83" s="175"/>
      <c r="R83" s="175"/>
    </row>
    <row r="84" spans="1:18" s="173" customFormat="1" ht="15.75">
      <c r="A84" s="176"/>
      <c r="B84" s="177"/>
      <c r="C84" s="177"/>
      <c r="D84" s="177"/>
      <c r="E84" s="177"/>
      <c r="F84" s="177"/>
      <c r="G84" s="177"/>
      <c r="H84" s="177"/>
      <c r="I84" s="177"/>
      <c r="J84" s="177"/>
      <c r="K84" s="177"/>
      <c r="L84" s="177"/>
      <c r="M84" s="177"/>
      <c r="N84" s="177"/>
      <c r="O84" s="177"/>
      <c r="P84" s="177"/>
      <c r="Q84" s="177"/>
      <c r="R84" s="177"/>
    </row>
    <row r="85" spans="1:18" s="173" customFormat="1" ht="14.25" customHeight="1">
      <c r="A85" s="1101" t="s">
        <v>236</v>
      </c>
      <c r="B85" s="1102"/>
      <c r="C85" s="1102"/>
      <c r="D85" s="1102"/>
      <c r="E85" s="1102"/>
      <c r="F85" s="1102"/>
      <c r="G85" s="1102"/>
      <c r="H85" s="1102"/>
      <c r="I85" s="1102"/>
      <c r="J85" s="1102"/>
      <c r="K85" s="1102"/>
      <c r="L85" s="1102"/>
      <c r="M85" s="1102"/>
      <c r="N85" s="1102"/>
      <c r="O85" s="1102"/>
      <c r="P85" s="1102"/>
      <c r="Q85" s="1102"/>
      <c r="R85" s="1102"/>
    </row>
    <row r="86" spans="1:18" s="178" customFormat="1">
      <c r="A86" s="1101"/>
      <c r="B86" s="1102"/>
      <c r="C86" s="1102"/>
      <c r="D86" s="1102"/>
      <c r="E86" s="1102"/>
      <c r="F86" s="1102"/>
      <c r="G86" s="1102"/>
      <c r="H86" s="1102"/>
      <c r="I86" s="1102"/>
      <c r="J86" s="1102"/>
      <c r="K86" s="1102"/>
      <c r="L86" s="1102"/>
      <c r="M86" s="1102"/>
      <c r="N86" s="1102"/>
      <c r="O86" s="1102"/>
      <c r="P86" s="1102"/>
      <c r="Q86" s="1102"/>
      <c r="R86" s="1102"/>
    </row>
    <row r="87" spans="1:18">
      <c r="A87" s="179"/>
      <c r="B87" s="180"/>
      <c r="C87" s="181"/>
      <c r="D87" s="181"/>
      <c r="E87" s="181"/>
      <c r="F87" s="181"/>
      <c r="G87" s="181"/>
      <c r="H87" s="181"/>
      <c r="I87" s="181"/>
      <c r="J87" s="181"/>
      <c r="K87" s="180"/>
      <c r="L87" s="180"/>
      <c r="M87" s="180"/>
      <c r="N87" s="180"/>
      <c r="O87" s="180"/>
      <c r="P87" s="180"/>
      <c r="Q87" s="180"/>
      <c r="R87" s="180"/>
    </row>
  </sheetData>
  <mergeCells count="28">
    <mergeCell ref="A1:H1"/>
    <mergeCell ref="A2:H2"/>
    <mergeCell ref="A4:J4"/>
    <mergeCell ref="I12:I13"/>
    <mergeCell ref="H12:H13"/>
    <mergeCell ref="J12:J13"/>
    <mergeCell ref="C12:C13"/>
    <mergeCell ref="A3:J3"/>
    <mergeCell ref="C9:J9"/>
    <mergeCell ref="C10:J10"/>
    <mergeCell ref="A6:H6"/>
    <mergeCell ref="A7:H7"/>
    <mergeCell ref="C8:J8"/>
    <mergeCell ref="A5:J5"/>
    <mergeCell ref="A86:R86"/>
    <mergeCell ref="A80:J80"/>
    <mergeCell ref="A83:J83"/>
    <mergeCell ref="A85:R85"/>
    <mergeCell ref="D12:D13"/>
    <mergeCell ref="E12:E13"/>
    <mergeCell ref="A68:B68"/>
    <mergeCell ref="A52:B52"/>
    <mergeCell ref="A25:B25"/>
    <mergeCell ref="A14:B14"/>
    <mergeCell ref="F12:F13"/>
    <mergeCell ref="G12:G13"/>
    <mergeCell ref="A12:B13"/>
    <mergeCell ref="A81:R81"/>
  </mergeCells>
  <phoneticPr fontId="46" type="noConversion"/>
  <printOptions horizontalCentered="1"/>
  <pageMargins left="0.75" right="0.75" top="0.3" bottom="1" header="0.1" footer="0.5"/>
  <pageSetup scale="59" fitToHeight="2" orientation="landscape" r:id="rId1"/>
  <headerFooter alignWithMargins="0">
    <oddFooter>&amp;C&amp;11Exhibit N:  Modular Cost for New Positions</oddFooter>
  </headerFooter>
  <rowBreaks count="1" manualBreakCount="1">
    <brk id="51" max="9" man="1"/>
  </rowBreaks>
  <legacyDrawing r:id="rId2"/>
</worksheet>
</file>

<file path=xl/worksheets/sheet16.xml><?xml version="1.0" encoding="utf-8"?>
<worksheet xmlns="http://schemas.openxmlformats.org/spreadsheetml/2006/main" xmlns:r="http://schemas.openxmlformats.org/officeDocument/2006/relationships">
  <sheetPr codeName="Sheet1"/>
  <dimension ref="A1:R80"/>
  <sheetViews>
    <sheetView view="pageBreakPreview" zoomScale="95" zoomScaleNormal="100" zoomScaleSheetLayoutView="95" workbookViewId="0">
      <selection activeCell="B17" sqref="B17"/>
    </sheetView>
  </sheetViews>
  <sheetFormatPr defaultRowHeight="12.75"/>
  <cols>
    <col min="1" max="1" width="10.6640625" style="168" customWidth="1"/>
    <col min="2" max="2" width="37.77734375" style="168" customWidth="1"/>
    <col min="3" max="10" width="9.88671875" style="170" customWidth="1"/>
    <col min="11" max="16384" width="8.88671875" style="168"/>
  </cols>
  <sheetData>
    <row r="1" spans="1:11" s="190" customFormat="1" ht="15.75">
      <c r="A1" s="1115" t="s">
        <v>149</v>
      </c>
      <c r="B1" s="1115"/>
      <c r="C1" s="1115"/>
      <c r="D1" s="1115"/>
      <c r="E1" s="1115"/>
      <c r="F1" s="1115"/>
      <c r="G1" s="1115"/>
      <c r="H1" s="1115"/>
      <c r="I1" s="1115"/>
      <c r="J1" s="1115"/>
      <c r="K1" s="167" t="s">
        <v>7</v>
      </c>
    </row>
    <row r="2" spans="1:11" s="190" customFormat="1" ht="15.75">
      <c r="A2" s="1116"/>
      <c r="B2" s="1116"/>
      <c r="C2" s="1116"/>
      <c r="D2" s="1116"/>
      <c r="E2" s="1116"/>
      <c r="F2" s="1116"/>
      <c r="G2" s="1116"/>
      <c r="H2" s="1116"/>
      <c r="I2" s="1116"/>
      <c r="J2" s="1116"/>
    </row>
    <row r="3" spans="1:11" s="190" customFormat="1" ht="15.75">
      <c r="A3" s="1117" t="s">
        <v>265</v>
      </c>
      <c r="B3" s="1117"/>
      <c r="C3" s="1117"/>
      <c r="D3" s="1117"/>
      <c r="E3" s="1117"/>
      <c r="F3" s="1117"/>
      <c r="G3" s="1117"/>
      <c r="H3" s="1117"/>
      <c r="I3" s="1117"/>
      <c r="J3" s="1117"/>
      <c r="K3" s="167" t="s">
        <v>7</v>
      </c>
    </row>
    <row r="4" spans="1:11" s="190" customFormat="1" ht="15.75">
      <c r="A4" s="1117" t="s">
        <v>314</v>
      </c>
      <c r="B4" s="1117"/>
      <c r="C4" s="1117"/>
      <c r="D4" s="1117"/>
      <c r="E4" s="1117"/>
      <c r="F4" s="1117"/>
      <c r="G4" s="1117"/>
      <c r="H4" s="1117"/>
      <c r="I4" s="1117"/>
      <c r="J4" s="1117"/>
      <c r="K4" s="167" t="s">
        <v>7</v>
      </c>
    </row>
    <row r="5" spans="1:11" s="190" customFormat="1" ht="15.75">
      <c r="A5" s="1116" t="s">
        <v>313</v>
      </c>
      <c r="B5" s="1116"/>
      <c r="C5" s="1116"/>
      <c r="D5" s="1116"/>
      <c r="E5" s="1116"/>
      <c r="F5" s="1116"/>
      <c r="G5" s="1116"/>
      <c r="H5" s="1116"/>
      <c r="I5" s="1116"/>
      <c r="J5" s="1116"/>
      <c r="K5" s="167" t="s">
        <v>7</v>
      </c>
    </row>
    <row r="6" spans="1:11" s="190" customFormat="1" ht="15.75">
      <c r="A6" s="1116"/>
      <c r="B6" s="1116"/>
      <c r="C6" s="1116"/>
      <c r="D6" s="1116"/>
      <c r="E6" s="1116"/>
      <c r="F6" s="1116"/>
      <c r="G6" s="1116"/>
      <c r="H6" s="1116"/>
      <c r="I6" s="1116"/>
      <c r="J6" s="1116"/>
    </row>
    <row r="7" spans="1:11">
      <c r="A7" s="1125"/>
      <c r="B7" s="1125"/>
      <c r="C7" s="1125"/>
      <c r="D7" s="1125"/>
      <c r="E7" s="1125"/>
      <c r="F7" s="1125"/>
      <c r="G7" s="1125"/>
      <c r="H7" s="1125"/>
      <c r="I7" s="1125"/>
      <c r="J7" s="1125"/>
    </row>
    <row r="8" spans="1:11">
      <c r="A8" s="253" t="s">
        <v>150</v>
      </c>
      <c r="B8" s="251"/>
      <c r="C8" s="1123"/>
      <c r="D8" s="1123"/>
      <c r="E8" s="1123"/>
      <c r="F8" s="1123"/>
      <c r="G8" s="1123"/>
      <c r="H8" s="1123"/>
      <c r="I8" s="1123"/>
      <c r="J8" s="1123"/>
      <c r="K8" s="167" t="s">
        <v>7</v>
      </c>
    </row>
    <row r="9" spans="1:11">
      <c r="A9" s="253" t="s">
        <v>151</v>
      </c>
      <c r="B9" s="254" t="s">
        <v>237</v>
      </c>
      <c r="C9" s="1123"/>
      <c r="D9" s="1123"/>
      <c r="E9" s="1123"/>
      <c r="F9" s="1123"/>
      <c r="G9" s="1123"/>
      <c r="H9" s="1123"/>
      <c r="I9" s="1123"/>
      <c r="J9" s="1123"/>
      <c r="K9" s="167" t="s">
        <v>7</v>
      </c>
    </row>
    <row r="10" spans="1:11">
      <c r="A10" s="253" t="s">
        <v>152</v>
      </c>
      <c r="B10" s="254" t="s">
        <v>153</v>
      </c>
      <c r="C10" s="1123"/>
      <c r="D10" s="1123"/>
      <c r="E10" s="1123"/>
      <c r="F10" s="1123"/>
      <c r="G10" s="1123"/>
      <c r="H10" s="1123"/>
      <c r="I10" s="1123"/>
      <c r="J10" s="1123"/>
      <c r="K10" s="167" t="s">
        <v>7</v>
      </c>
    </row>
    <row r="11" spans="1:11">
      <c r="A11" s="1127"/>
      <c r="B11" s="1127"/>
      <c r="C11" s="1127"/>
      <c r="D11" s="1127"/>
      <c r="E11" s="1127"/>
      <c r="F11" s="1127"/>
      <c r="G11" s="1127"/>
      <c r="H11" s="1127"/>
      <c r="I11" s="1127"/>
      <c r="J11" s="1127"/>
    </row>
    <row r="12" spans="1:11" ht="18" customHeight="1">
      <c r="A12" s="1109" t="s">
        <v>154</v>
      </c>
      <c r="B12" s="1110"/>
      <c r="C12" s="1120" t="s">
        <v>435</v>
      </c>
      <c r="D12" s="1105" t="s">
        <v>431</v>
      </c>
      <c r="E12" s="1105" t="s">
        <v>155</v>
      </c>
      <c r="F12" s="1105" t="s">
        <v>156</v>
      </c>
      <c r="G12" s="1105" t="s">
        <v>432</v>
      </c>
      <c r="H12" s="1105" t="s">
        <v>433</v>
      </c>
      <c r="I12" s="1105" t="s">
        <v>155</v>
      </c>
      <c r="J12" s="1118" t="s">
        <v>436</v>
      </c>
      <c r="K12" s="167" t="s">
        <v>7</v>
      </c>
    </row>
    <row r="13" spans="1:11">
      <c r="A13" s="1111"/>
      <c r="B13" s="1112"/>
      <c r="C13" s="1121"/>
      <c r="D13" s="1106"/>
      <c r="E13" s="1106"/>
      <c r="F13" s="1106"/>
      <c r="G13" s="1106"/>
      <c r="H13" s="1106"/>
      <c r="I13" s="1106"/>
      <c r="J13" s="1119"/>
      <c r="K13" s="167" t="s">
        <v>7</v>
      </c>
    </row>
    <row r="14" spans="1:11">
      <c r="A14" s="273" t="s">
        <v>157</v>
      </c>
      <c r="B14" s="274"/>
      <c r="C14" s="300"/>
      <c r="D14" s="300"/>
      <c r="E14" s="300"/>
      <c r="F14" s="300"/>
      <c r="G14" s="300"/>
      <c r="H14" s="300"/>
      <c r="I14" s="300"/>
      <c r="J14" s="301"/>
      <c r="K14" s="167" t="s">
        <v>7</v>
      </c>
    </row>
    <row r="15" spans="1:11">
      <c r="A15" s="275" t="s">
        <v>158</v>
      </c>
      <c r="B15" s="258" t="s">
        <v>159</v>
      </c>
      <c r="C15" s="302"/>
      <c r="D15" s="302"/>
      <c r="E15" s="302"/>
      <c r="F15" s="302"/>
      <c r="G15" s="302"/>
      <c r="H15" s="302"/>
      <c r="I15" s="302"/>
      <c r="J15" s="303"/>
      <c r="K15" s="167" t="s">
        <v>7</v>
      </c>
    </row>
    <row r="16" spans="1:11">
      <c r="A16" s="263" t="s">
        <v>160</v>
      </c>
      <c r="B16" s="262" t="s">
        <v>161</v>
      </c>
      <c r="C16" s="304"/>
      <c r="D16" s="304"/>
      <c r="E16" s="304"/>
      <c r="F16" s="304"/>
      <c r="G16" s="304"/>
      <c r="H16" s="304"/>
      <c r="I16" s="304"/>
      <c r="J16" s="305"/>
      <c r="K16" s="167" t="s">
        <v>7</v>
      </c>
    </row>
    <row r="17" spans="1:11">
      <c r="A17" s="263" t="s">
        <v>160</v>
      </c>
      <c r="B17" s="262" t="s">
        <v>162</v>
      </c>
      <c r="C17" s="304"/>
      <c r="D17" s="304"/>
      <c r="E17" s="304"/>
      <c r="F17" s="304"/>
      <c r="G17" s="304"/>
      <c r="H17" s="304"/>
      <c r="I17" s="304"/>
      <c r="J17" s="305"/>
      <c r="K17" s="167" t="s">
        <v>7</v>
      </c>
    </row>
    <row r="18" spans="1:11">
      <c r="A18" s="263" t="s">
        <v>160</v>
      </c>
      <c r="B18" s="262" t="s">
        <v>163</v>
      </c>
      <c r="C18" s="304"/>
      <c r="D18" s="304"/>
      <c r="E18" s="304"/>
      <c r="F18" s="304"/>
      <c r="G18" s="304"/>
      <c r="H18" s="304"/>
      <c r="I18" s="304"/>
      <c r="J18" s="305"/>
      <c r="K18" s="167" t="s">
        <v>7</v>
      </c>
    </row>
    <row r="19" spans="1:11">
      <c r="A19" s="263" t="s">
        <v>160</v>
      </c>
      <c r="B19" s="262" t="s">
        <v>164</v>
      </c>
      <c r="C19" s="304"/>
      <c r="D19" s="304"/>
      <c r="E19" s="304"/>
      <c r="F19" s="304"/>
      <c r="G19" s="304"/>
      <c r="H19" s="304"/>
      <c r="I19" s="304"/>
      <c r="J19" s="305"/>
      <c r="K19" s="167" t="s">
        <v>7</v>
      </c>
    </row>
    <row r="20" spans="1:11">
      <c r="A20" s="263" t="s">
        <v>167</v>
      </c>
      <c r="B20" s="262" t="s">
        <v>166</v>
      </c>
      <c r="C20" s="304"/>
      <c r="D20" s="306"/>
      <c r="E20" s="306"/>
      <c r="F20" s="306"/>
      <c r="G20" s="306"/>
      <c r="H20" s="306"/>
      <c r="I20" s="306"/>
      <c r="J20" s="307"/>
      <c r="K20" s="167" t="s">
        <v>7</v>
      </c>
    </row>
    <row r="21" spans="1:11">
      <c r="A21" s="273" t="s">
        <v>171</v>
      </c>
      <c r="B21" s="274"/>
      <c r="C21" s="300"/>
      <c r="D21" s="300"/>
      <c r="E21" s="300"/>
      <c r="F21" s="300"/>
      <c r="G21" s="300"/>
      <c r="H21" s="300"/>
      <c r="I21" s="300"/>
      <c r="J21" s="301"/>
      <c r="K21" s="167" t="s">
        <v>7</v>
      </c>
    </row>
    <row r="22" spans="1:11">
      <c r="A22" s="275" t="s">
        <v>172</v>
      </c>
      <c r="B22" s="276" t="s">
        <v>173</v>
      </c>
      <c r="C22" s="302"/>
      <c r="D22" s="302"/>
      <c r="E22" s="302"/>
      <c r="F22" s="302"/>
      <c r="G22" s="302"/>
      <c r="H22" s="302"/>
      <c r="I22" s="302"/>
      <c r="J22" s="303"/>
      <c r="K22" s="167" t="s">
        <v>7</v>
      </c>
    </row>
    <row r="23" spans="1:11">
      <c r="A23" s="263">
        <v>22</v>
      </c>
      <c r="B23" s="262" t="s">
        <v>174</v>
      </c>
      <c r="C23" s="304"/>
      <c r="D23" s="304"/>
      <c r="E23" s="304"/>
      <c r="F23" s="304"/>
      <c r="G23" s="304"/>
      <c r="H23" s="304"/>
      <c r="I23" s="304"/>
      <c r="J23" s="305"/>
      <c r="K23" s="167" t="s">
        <v>7</v>
      </c>
    </row>
    <row r="24" spans="1:11">
      <c r="A24" s="263" t="s">
        <v>242</v>
      </c>
      <c r="B24" s="262" t="s">
        <v>243</v>
      </c>
      <c r="C24" s="304"/>
      <c r="D24" s="304"/>
      <c r="E24" s="304"/>
      <c r="F24" s="304"/>
      <c r="G24" s="304"/>
      <c r="H24" s="304"/>
      <c r="I24" s="304"/>
      <c r="J24" s="305"/>
      <c r="K24" s="167" t="s">
        <v>7</v>
      </c>
    </row>
    <row r="25" spans="1:11">
      <c r="A25" s="263" t="s">
        <v>176</v>
      </c>
      <c r="B25" s="262" t="s">
        <v>177</v>
      </c>
      <c r="C25" s="304"/>
      <c r="D25" s="304"/>
      <c r="E25" s="304"/>
      <c r="F25" s="304"/>
      <c r="G25" s="304"/>
      <c r="H25" s="304"/>
      <c r="I25" s="304"/>
      <c r="J25" s="305"/>
      <c r="K25" s="167" t="s">
        <v>7</v>
      </c>
    </row>
    <row r="26" spans="1:11">
      <c r="A26" s="263" t="s">
        <v>178</v>
      </c>
      <c r="B26" s="262" t="s">
        <v>179</v>
      </c>
      <c r="C26" s="304"/>
      <c r="D26" s="304"/>
      <c r="E26" s="304"/>
      <c r="F26" s="304"/>
      <c r="G26" s="304"/>
      <c r="H26" s="304"/>
      <c r="I26" s="304"/>
      <c r="J26" s="305"/>
      <c r="K26" s="167" t="s">
        <v>7</v>
      </c>
    </row>
    <row r="27" spans="1:11">
      <c r="A27" s="263" t="s">
        <v>178</v>
      </c>
      <c r="B27" s="262" t="s">
        <v>180</v>
      </c>
      <c r="C27" s="304"/>
      <c r="D27" s="304"/>
      <c r="E27" s="304"/>
      <c r="F27" s="304"/>
      <c r="G27" s="304"/>
      <c r="H27" s="304"/>
      <c r="I27" s="304"/>
      <c r="J27" s="305"/>
      <c r="K27" s="167" t="s">
        <v>7</v>
      </c>
    </row>
    <row r="28" spans="1:11">
      <c r="A28" s="263" t="s">
        <v>178</v>
      </c>
      <c r="B28" s="262" t="s">
        <v>181</v>
      </c>
      <c r="C28" s="304"/>
      <c r="D28" s="304"/>
      <c r="E28" s="304"/>
      <c r="F28" s="304"/>
      <c r="G28" s="304"/>
      <c r="H28" s="304"/>
      <c r="I28" s="304"/>
      <c r="J28" s="305"/>
      <c r="K28" s="167" t="s">
        <v>7</v>
      </c>
    </row>
    <row r="29" spans="1:11">
      <c r="A29" s="263">
        <v>25.3</v>
      </c>
      <c r="B29" s="262" t="s">
        <v>185</v>
      </c>
      <c r="C29" s="304"/>
      <c r="D29" s="304"/>
      <c r="E29" s="304"/>
      <c r="F29" s="304"/>
      <c r="G29" s="304"/>
      <c r="H29" s="304"/>
      <c r="I29" s="304"/>
      <c r="J29" s="305"/>
      <c r="K29" s="167" t="s">
        <v>7</v>
      </c>
    </row>
    <row r="30" spans="1:11">
      <c r="A30" s="259">
        <v>25.3</v>
      </c>
      <c r="B30" s="260" t="s">
        <v>186</v>
      </c>
      <c r="C30" s="304"/>
      <c r="D30" s="304"/>
      <c r="E30" s="304"/>
      <c r="F30" s="304"/>
      <c r="G30" s="304"/>
      <c r="H30" s="304"/>
      <c r="I30" s="304"/>
      <c r="J30" s="305"/>
      <c r="K30" s="167" t="s">
        <v>7</v>
      </c>
    </row>
    <row r="31" spans="1:11">
      <c r="A31" s="259">
        <v>25.3</v>
      </c>
      <c r="B31" s="260" t="s">
        <v>187</v>
      </c>
      <c r="C31" s="304"/>
      <c r="D31" s="304"/>
      <c r="E31" s="304"/>
      <c r="F31" s="304"/>
      <c r="G31" s="304"/>
      <c r="H31" s="304"/>
      <c r="I31" s="304"/>
      <c r="J31" s="305"/>
      <c r="K31" s="167" t="s">
        <v>7</v>
      </c>
    </row>
    <row r="32" spans="1:11">
      <c r="A32" s="259">
        <v>25.3</v>
      </c>
      <c r="B32" s="260" t="s">
        <v>188</v>
      </c>
      <c r="C32" s="304"/>
      <c r="D32" s="304"/>
      <c r="E32" s="304"/>
      <c r="F32" s="304"/>
      <c r="G32" s="304"/>
      <c r="H32" s="304"/>
      <c r="I32" s="304"/>
      <c r="J32" s="305"/>
      <c r="K32" s="167" t="s">
        <v>7</v>
      </c>
    </row>
    <row r="33" spans="1:11">
      <c r="A33" s="259">
        <v>25.3</v>
      </c>
      <c r="B33" s="260" t="s">
        <v>189</v>
      </c>
      <c r="C33" s="304"/>
      <c r="D33" s="304"/>
      <c r="E33" s="304"/>
      <c r="F33" s="304"/>
      <c r="G33" s="304"/>
      <c r="H33" s="304"/>
      <c r="I33" s="304"/>
      <c r="J33" s="305"/>
      <c r="K33" s="167" t="s">
        <v>7</v>
      </c>
    </row>
    <row r="34" spans="1:11">
      <c r="A34" s="263">
        <v>25.2</v>
      </c>
      <c r="B34" s="262" t="s">
        <v>256</v>
      </c>
      <c r="C34" s="304"/>
      <c r="D34" s="304"/>
      <c r="E34" s="304"/>
      <c r="F34" s="304"/>
      <c r="G34" s="304"/>
      <c r="H34" s="304"/>
      <c r="I34" s="304"/>
      <c r="J34" s="305"/>
      <c r="K34" s="167" t="s">
        <v>7</v>
      </c>
    </row>
    <row r="35" spans="1:11">
      <c r="A35" s="263">
        <v>25.6</v>
      </c>
      <c r="B35" s="262" t="s">
        <v>192</v>
      </c>
      <c r="C35" s="304"/>
      <c r="D35" s="304"/>
      <c r="E35" s="304"/>
      <c r="F35" s="304"/>
      <c r="G35" s="304"/>
      <c r="H35" s="304"/>
      <c r="I35" s="304"/>
      <c r="J35" s="305"/>
      <c r="K35" s="167" t="s">
        <v>7</v>
      </c>
    </row>
    <row r="36" spans="1:11">
      <c r="A36" s="263">
        <v>25.6</v>
      </c>
      <c r="B36" s="262" t="s">
        <v>193</v>
      </c>
      <c r="C36" s="304"/>
      <c r="D36" s="304"/>
      <c r="E36" s="304"/>
      <c r="F36" s="304"/>
      <c r="G36" s="304"/>
      <c r="H36" s="304"/>
      <c r="I36" s="304"/>
      <c r="J36" s="305"/>
      <c r="K36" s="167" t="s">
        <v>7</v>
      </c>
    </row>
    <row r="37" spans="1:11">
      <c r="A37" s="263">
        <v>25.2</v>
      </c>
      <c r="B37" s="262" t="s">
        <v>194</v>
      </c>
      <c r="C37" s="304"/>
      <c r="D37" s="304"/>
      <c r="E37" s="304"/>
      <c r="F37" s="304"/>
      <c r="G37" s="304"/>
      <c r="H37" s="304"/>
      <c r="I37" s="304"/>
      <c r="J37" s="305"/>
      <c r="K37" s="167" t="s">
        <v>7</v>
      </c>
    </row>
    <row r="38" spans="1:11">
      <c r="A38" s="263">
        <v>25.2</v>
      </c>
      <c r="B38" s="262" t="s">
        <v>196</v>
      </c>
      <c r="C38" s="304"/>
      <c r="D38" s="304"/>
      <c r="E38" s="304"/>
      <c r="F38" s="304"/>
      <c r="G38" s="304"/>
      <c r="H38" s="304"/>
      <c r="I38" s="304"/>
      <c r="J38" s="305"/>
      <c r="K38" s="167" t="s">
        <v>7</v>
      </c>
    </row>
    <row r="39" spans="1:11">
      <c r="A39" s="263" t="s">
        <v>191</v>
      </c>
      <c r="B39" s="262" t="s">
        <v>257</v>
      </c>
      <c r="C39" s="304"/>
      <c r="D39" s="304"/>
      <c r="E39" s="304"/>
      <c r="F39" s="304"/>
      <c r="G39" s="304"/>
      <c r="H39" s="304"/>
      <c r="I39" s="304"/>
      <c r="J39" s="305"/>
      <c r="K39" s="167" t="s">
        <v>7</v>
      </c>
    </row>
    <row r="40" spans="1:11">
      <c r="A40" s="263" t="s">
        <v>199</v>
      </c>
      <c r="B40" s="262" t="s">
        <v>200</v>
      </c>
      <c r="C40" s="304"/>
      <c r="D40" s="304"/>
      <c r="E40" s="304"/>
      <c r="F40" s="304"/>
      <c r="G40" s="304"/>
      <c r="H40" s="304"/>
      <c r="I40" s="304"/>
      <c r="J40" s="305"/>
      <c r="K40" s="167" t="s">
        <v>7</v>
      </c>
    </row>
    <row r="41" spans="1:11">
      <c r="A41" s="263" t="s">
        <v>199</v>
      </c>
      <c r="B41" s="262" t="s">
        <v>201</v>
      </c>
      <c r="C41" s="304"/>
      <c r="D41" s="304"/>
      <c r="E41" s="304"/>
      <c r="F41" s="304"/>
      <c r="G41" s="304"/>
      <c r="H41" s="304"/>
      <c r="I41" s="304"/>
      <c r="J41" s="305"/>
      <c r="K41" s="167" t="s">
        <v>7</v>
      </c>
    </row>
    <row r="42" spans="1:11">
      <c r="A42" s="263" t="s">
        <v>199</v>
      </c>
      <c r="B42" s="262" t="s">
        <v>202</v>
      </c>
      <c r="C42" s="304"/>
      <c r="D42" s="304"/>
      <c r="E42" s="304"/>
      <c r="F42" s="304"/>
      <c r="G42" s="304"/>
      <c r="H42" s="304"/>
      <c r="I42" s="304"/>
      <c r="J42" s="305"/>
      <c r="K42" s="167" t="s">
        <v>7</v>
      </c>
    </row>
    <row r="43" spans="1:11">
      <c r="A43" s="263" t="s">
        <v>199</v>
      </c>
      <c r="B43" s="262" t="s">
        <v>204</v>
      </c>
      <c r="C43" s="304"/>
      <c r="D43" s="304"/>
      <c r="E43" s="304"/>
      <c r="F43" s="304"/>
      <c r="G43" s="304"/>
      <c r="H43" s="304"/>
      <c r="I43" s="304"/>
      <c r="J43" s="305"/>
      <c r="K43" s="167" t="s">
        <v>7</v>
      </c>
    </row>
    <row r="44" spans="1:11">
      <c r="A44" s="271" t="s">
        <v>199</v>
      </c>
      <c r="B44" s="272" t="s">
        <v>205</v>
      </c>
      <c r="C44" s="308"/>
      <c r="D44" s="308"/>
      <c r="E44" s="308"/>
      <c r="F44" s="308"/>
      <c r="G44" s="308"/>
      <c r="H44" s="308"/>
      <c r="I44" s="308"/>
      <c r="J44" s="309"/>
      <c r="K44" s="167" t="s">
        <v>7</v>
      </c>
    </row>
    <row r="45" spans="1:11">
      <c r="A45" s="273" t="s">
        <v>206</v>
      </c>
      <c r="B45" s="274"/>
      <c r="C45" s="300"/>
      <c r="D45" s="300"/>
      <c r="E45" s="300"/>
      <c r="F45" s="300"/>
      <c r="G45" s="300"/>
      <c r="H45" s="300"/>
      <c r="I45" s="300"/>
      <c r="J45" s="301"/>
      <c r="K45" s="167" t="s">
        <v>7</v>
      </c>
    </row>
    <row r="46" spans="1:11">
      <c r="A46" s="263" t="s">
        <v>207</v>
      </c>
      <c r="B46" s="276" t="s">
        <v>251</v>
      </c>
      <c r="C46" s="302"/>
      <c r="D46" s="302"/>
      <c r="E46" s="302"/>
      <c r="F46" s="302"/>
      <c r="G46" s="302"/>
      <c r="H46" s="302"/>
      <c r="I46" s="302"/>
      <c r="J46" s="303"/>
      <c r="K46" s="167" t="s">
        <v>7</v>
      </c>
    </row>
    <row r="47" spans="1:11">
      <c r="A47" s="263" t="s">
        <v>207</v>
      </c>
      <c r="B47" s="262" t="s">
        <v>210</v>
      </c>
      <c r="C47" s="310"/>
      <c r="D47" s="310"/>
      <c r="E47" s="310"/>
      <c r="F47" s="310"/>
      <c r="G47" s="310"/>
      <c r="H47" s="310"/>
      <c r="I47" s="310"/>
      <c r="J47" s="311"/>
      <c r="K47" s="167" t="s">
        <v>7</v>
      </c>
    </row>
    <row r="48" spans="1:11">
      <c r="A48" s="259" t="s">
        <v>207</v>
      </c>
      <c r="B48" s="260" t="s">
        <v>211</v>
      </c>
      <c r="C48" s="290"/>
      <c r="D48" s="290"/>
      <c r="E48" s="290"/>
      <c r="F48" s="290"/>
      <c r="G48" s="290"/>
      <c r="H48" s="290"/>
      <c r="I48" s="290"/>
      <c r="J48" s="291"/>
      <c r="K48" s="167" t="s">
        <v>7</v>
      </c>
    </row>
    <row r="49" spans="1:11">
      <c r="A49" s="259" t="s">
        <v>207</v>
      </c>
      <c r="B49" s="260" t="s">
        <v>212</v>
      </c>
      <c r="C49" s="290"/>
      <c r="D49" s="290"/>
      <c r="E49" s="290"/>
      <c r="F49" s="290"/>
      <c r="G49" s="290"/>
      <c r="H49" s="290"/>
      <c r="I49" s="290"/>
      <c r="J49" s="291"/>
      <c r="K49" s="167" t="s">
        <v>7</v>
      </c>
    </row>
    <row r="50" spans="1:11">
      <c r="A50" s="263">
        <v>25.2</v>
      </c>
      <c r="B50" s="262" t="s">
        <v>213</v>
      </c>
      <c r="C50" s="310"/>
      <c r="D50" s="310"/>
      <c r="E50" s="310"/>
      <c r="F50" s="310"/>
      <c r="G50" s="310"/>
      <c r="H50" s="310"/>
      <c r="I50" s="310"/>
      <c r="J50" s="311"/>
      <c r="K50" s="167" t="s">
        <v>7</v>
      </c>
    </row>
    <row r="51" spans="1:11">
      <c r="A51" s="263" t="s">
        <v>207</v>
      </c>
      <c r="B51" s="262" t="s">
        <v>214</v>
      </c>
      <c r="C51" s="304"/>
      <c r="D51" s="304"/>
      <c r="E51" s="304"/>
      <c r="F51" s="304"/>
      <c r="G51" s="304"/>
      <c r="H51" s="304"/>
      <c r="I51" s="304"/>
      <c r="J51" s="305"/>
      <c r="K51" s="167" t="s">
        <v>7</v>
      </c>
    </row>
    <row r="52" spans="1:11">
      <c r="A52" s="263" t="s">
        <v>207</v>
      </c>
      <c r="B52" s="262" t="s">
        <v>215</v>
      </c>
      <c r="C52" s="304"/>
      <c r="D52" s="304"/>
      <c r="E52" s="304"/>
      <c r="F52" s="304"/>
      <c r="G52" s="304"/>
      <c r="H52" s="304"/>
      <c r="I52" s="304"/>
      <c r="J52" s="305"/>
      <c r="K52" s="167" t="s">
        <v>7</v>
      </c>
    </row>
    <row r="53" spans="1:11">
      <c r="A53" s="263" t="s">
        <v>207</v>
      </c>
      <c r="B53" s="262" t="s">
        <v>216</v>
      </c>
      <c r="C53" s="304"/>
      <c r="D53" s="304"/>
      <c r="E53" s="304"/>
      <c r="F53" s="304"/>
      <c r="G53" s="304"/>
      <c r="H53" s="304"/>
      <c r="I53" s="304"/>
      <c r="J53" s="305"/>
      <c r="K53" s="167" t="s">
        <v>7</v>
      </c>
    </row>
    <row r="54" spans="1:11">
      <c r="A54" s="263" t="s">
        <v>207</v>
      </c>
      <c r="B54" s="262" t="s">
        <v>217</v>
      </c>
      <c r="C54" s="304"/>
      <c r="D54" s="304"/>
      <c r="E54" s="304"/>
      <c r="F54" s="304"/>
      <c r="G54" s="304"/>
      <c r="H54" s="304"/>
      <c r="I54" s="304"/>
      <c r="J54" s="305"/>
      <c r="K54" s="167" t="s">
        <v>7</v>
      </c>
    </row>
    <row r="55" spans="1:11">
      <c r="A55" s="263" t="s">
        <v>207</v>
      </c>
      <c r="B55" s="262" t="s">
        <v>218</v>
      </c>
      <c r="C55" s="304"/>
      <c r="D55" s="304"/>
      <c r="E55" s="304"/>
      <c r="F55" s="304"/>
      <c r="G55" s="304"/>
      <c r="H55" s="304"/>
      <c r="I55" s="304"/>
      <c r="J55" s="305"/>
      <c r="K55" s="167" t="s">
        <v>7</v>
      </c>
    </row>
    <row r="56" spans="1:11">
      <c r="A56" s="263" t="s">
        <v>207</v>
      </c>
      <c r="B56" s="262" t="s">
        <v>219</v>
      </c>
      <c r="C56" s="304"/>
      <c r="D56" s="304"/>
      <c r="E56" s="304"/>
      <c r="F56" s="304"/>
      <c r="G56" s="304"/>
      <c r="H56" s="304"/>
      <c r="I56" s="304"/>
      <c r="J56" s="305"/>
      <c r="K56" s="167" t="s">
        <v>7</v>
      </c>
    </row>
    <row r="57" spans="1:11">
      <c r="A57" s="263" t="s">
        <v>207</v>
      </c>
      <c r="B57" s="262" t="s">
        <v>220</v>
      </c>
      <c r="C57" s="304"/>
      <c r="D57" s="304"/>
      <c r="E57" s="304"/>
      <c r="F57" s="304"/>
      <c r="G57" s="304"/>
      <c r="H57" s="304"/>
      <c r="I57" s="304"/>
      <c r="J57" s="305"/>
      <c r="K57" s="167" t="s">
        <v>7</v>
      </c>
    </row>
    <row r="58" spans="1:11">
      <c r="A58" s="263" t="s">
        <v>207</v>
      </c>
      <c r="B58" s="262" t="s">
        <v>258</v>
      </c>
      <c r="C58" s="304"/>
      <c r="D58" s="304"/>
      <c r="E58" s="304"/>
      <c r="F58" s="304"/>
      <c r="G58" s="304"/>
      <c r="H58" s="304"/>
      <c r="I58" s="304"/>
      <c r="J58" s="305"/>
      <c r="K58" s="167" t="s">
        <v>7</v>
      </c>
    </row>
    <row r="59" spans="1:11">
      <c r="A59" s="277" t="s">
        <v>253</v>
      </c>
      <c r="B59" s="278" t="s">
        <v>254</v>
      </c>
      <c r="C59" s="306"/>
      <c r="D59" s="306"/>
      <c r="E59" s="306"/>
      <c r="F59" s="306"/>
      <c r="G59" s="306"/>
      <c r="H59" s="306"/>
      <c r="I59" s="306"/>
      <c r="J59" s="307"/>
      <c r="K59" s="167" t="s">
        <v>7</v>
      </c>
    </row>
    <row r="60" spans="1:11">
      <c r="A60" s="273" t="s">
        <v>223</v>
      </c>
      <c r="B60" s="279"/>
      <c r="C60" s="312"/>
      <c r="D60" s="312"/>
      <c r="E60" s="312"/>
      <c r="F60" s="312"/>
      <c r="G60" s="312"/>
      <c r="H60" s="312"/>
      <c r="I60" s="312"/>
      <c r="J60" s="313"/>
      <c r="K60" s="167" t="s">
        <v>7</v>
      </c>
    </row>
    <row r="61" spans="1:11">
      <c r="A61" s="280" t="s">
        <v>224</v>
      </c>
      <c r="B61" s="281" t="s">
        <v>259</v>
      </c>
      <c r="C61" s="310"/>
      <c r="D61" s="310"/>
      <c r="E61" s="310"/>
      <c r="F61" s="310"/>
      <c r="G61" s="310"/>
      <c r="H61" s="310"/>
      <c r="I61" s="310"/>
      <c r="J61" s="311"/>
      <c r="K61" s="167" t="s">
        <v>7</v>
      </c>
    </row>
    <row r="62" spans="1:11">
      <c r="A62" s="280" t="s">
        <v>224</v>
      </c>
      <c r="B62" s="281" t="s">
        <v>226</v>
      </c>
      <c r="C62" s="310"/>
      <c r="D62" s="310"/>
      <c r="E62" s="310"/>
      <c r="F62" s="310"/>
      <c r="G62" s="310"/>
      <c r="H62" s="310"/>
      <c r="I62" s="310"/>
      <c r="J62" s="311"/>
      <c r="K62" s="167" t="s">
        <v>7</v>
      </c>
    </row>
    <row r="63" spans="1:11">
      <c r="A63" s="280" t="s">
        <v>224</v>
      </c>
      <c r="B63" s="278" t="s">
        <v>227</v>
      </c>
      <c r="C63" s="310"/>
      <c r="D63" s="310"/>
      <c r="E63" s="310"/>
      <c r="F63" s="310"/>
      <c r="G63" s="310"/>
      <c r="H63" s="310"/>
      <c r="I63" s="310"/>
      <c r="J63" s="311"/>
      <c r="K63" s="167" t="s">
        <v>7</v>
      </c>
    </row>
    <row r="64" spans="1:11">
      <c r="A64" s="280" t="s">
        <v>224</v>
      </c>
      <c r="B64" s="262" t="s">
        <v>229</v>
      </c>
      <c r="C64" s="304"/>
      <c r="D64" s="304"/>
      <c r="E64" s="304"/>
      <c r="F64" s="304"/>
      <c r="G64" s="304"/>
      <c r="H64" s="304"/>
      <c r="I64" s="304"/>
      <c r="J64" s="305"/>
      <c r="K64" s="167" t="s">
        <v>7</v>
      </c>
    </row>
    <row r="65" spans="1:18">
      <c r="A65" s="280" t="s">
        <v>224</v>
      </c>
      <c r="B65" s="262" t="s">
        <v>230</v>
      </c>
      <c r="C65" s="304"/>
      <c r="D65" s="304"/>
      <c r="E65" s="304"/>
      <c r="F65" s="304"/>
      <c r="G65" s="304"/>
      <c r="H65" s="304"/>
      <c r="I65" s="304"/>
      <c r="J65" s="305"/>
      <c r="K65" s="167" t="s">
        <v>7</v>
      </c>
    </row>
    <row r="66" spans="1:18">
      <c r="A66" s="282" t="s">
        <v>224</v>
      </c>
      <c r="B66" s="278" t="s">
        <v>231</v>
      </c>
      <c r="C66" s="306"/>
      <c r="D66" s="306"/>
      <c r="E66" s="306"/>
      <c r="F66" s="306"/>
      <c r="G66" s="306"/>
      <c r="H66" s="306"/>
      <c r="I66" s="306"/>
      <c r="J66" s="307"/>
      <c r="K66" s="167" t="s">
        <v>7</v>
      </c>
    </row>
    <row r="67" spans="1:18">
      <c r="A67" s="271" t="s">
        <v>224</v>
      </c>
      <c r="B67" s="272" t="s">
        <v>232</v>
      </c>
      <c r="C67" s="308"/>
      <c r="D67" s="308"/>
      <c r="E67" s="308"/>
      <c r="F67" s="308"/>
      <c r="G67" s="308"/>
      <c r="H67" s="308"/>
      <c r="I67" s="308"/>
      <c r="J67" s="309"/>
      <c r="K67" s="167" t="s">
        <v>7</v>
      </c>
    </row>
    <row r="68" spans="1:18">
      <c r="A68" s="273"/>
      <c r="B68" s="283" t="s">
        <v>233</v>
      </c>
      <c r="C68" s="312"/>
      <c r="D68" s="312"/>
      <c r="E68" s="312"/>
      <c r="F68" s="312"/>
      <c r="G68" s="312"/>
      <c r="H68" s="312"/>
      <c r="I68" s="312"/>
      <c r="J68" s="313"/>
      <c r="K68" s="171" t="s">
        <v>36</v>
      </c>
    </row>
    <row r="69" spans="1:18">
      <c r="A69" s="251"/>
      <c r="B69" s="251"/>
      <c r="C69" s="299"/>
      <c r="D69" s="299"/>
      <c r="E69" s="299"/>
      <c r="F69" s="299"/>
      <c r="G69" s="299"/>
      <c r="H69" s="299"/>
      <c r="I69" s="299"/>
      <c r="J69" s="299"/>
    </row>
    <row r="70" spans="1:18">
      <c r="B70" s="183"/>
      <c r="C70" s="191"/>
      <c r="D70" s="191"/>
      <c r="E70" s="191"/>
      <c r="F70" s="191"/>
      <c r="G70" s="191"/>
      <c r="H70" s="191"/>
      <c r="I70" s="191"/>
      <c r="J70" s="191"/>
      <c r="K70" s="183"/>
      <c r="L70" s="183"/>
      <c r="M70" s="183"/>
      <c r="N70" s="183"/>
      <c r="O70" s="183"/>
      <c r="P70" s="183"/>
      <c r="Q70" s="183"/>
      <c r="R70" s="183"/>
    </row>
    <row r="71" spans="1:18" ht="15.75">
      <c r="A71" s="1103" t="s">
        <v>334</v>
      </c>
      <c r="B71" s="909"/>
      <c r="C71" s="909"/>
      <c r="D71" s="909"/>
      <c r="E71" s="909"/>
      <c r="F71" s="909"/>
      <c r="G71" s="909"/>
      <c r="H71" s="909"/>
      <c r="I71" s="909"/>
      <c r="J71" s="909"/>
      <c r="K71" s="172"/>
      <c r="L71" s="172"/>
      <c r="M71" s="172"/>
      <c r="N71" s="172"/>
      <c r="O71" s="172"/>
      <c r="P71" s="172"/>
      <c r="Q71" s="172"/>
      <c r="R71" s="172"/>
    </row>
    <row r="72" spans="1:18" ht="16.5" customHeight="1">
      <c r="A72" s="1113" t="s">
        <v>234</v>
      </c>
      <c r="B72" s="1099"/>
      <c r="C72" s="1099"/>
      <c r="D72" s="1099"/>
      <c r="E72" s="1099"/>
      <c r="F72" s="1099"/>
      <c r="G72" s="1099"/>
      <c r="H72" s="1099"/>
      <c r="I72" s="1099"/>
      <c r="J72" s="1099"/>
      <c r="K72" s="192"/>
      <c r="L72" s="192"/>
      <c r="M72" s="192"/>
      <c r="N72" s="192"/>
      <c r="O72" s="192"/>
      <c r="P72" s="192"/>
      <c r="Q72" s="192"/>
      <c r="R72" s="192"/>
    </row>
    <row r="73" spans="1:18" ht="13.5">
      <c r="A73" s="174"/>
      <c r="B73" s="172"/>
      <c r="C73" s="172"/>
      <c r="D73" s="172"/>
      <c r="E73" s="172"/>
      <c r="F73" s="172"/>
      <c r="G73" s="172"/>
      <c r="H73" s="172"/>
      <c r="I73" s="172"/>
      <c r="J73" s="172"/>
      <c r="K73" s="172"/>
      <c r="L73" s="172"/>
      <c r="M73" s="172"/>
      <c r="N73" s="172"/>
      <c r="O73" s="172"/>
      <c r="P73" s="172"/>
      <c r="Q73" s="172"/>
      <c r="R73" s="172"/>
    </row>
    <row r="74" spans="1:18" ht="18.75" customHeight="1">
      <c r="A74" s="1104" t="s">
        <v>235</v>
      </c>
      <c r="B74" s="1099"/>
      <c r="C74" s="1099"/>
      <c r="D74" s="1099"/>
      <c r="E74" s="1099"/>
      <c r="F74" s="1099"/>
      <c r="G74" s="1099"/>
      <c r="H74" s="1099"/>
      <c r="I74" s="1099"/>
      <c r="J74" s="1099"/>
      <c r="K74" s="192"/>
      <c r="L74" s="192"/>
      <c r="M74" s="192"/>
      <c r="N74" s="192"/>
      <c r="O74" s="192"/>
      <c r="P74" s="192"/>
      <c r="Q74" s="192"/>
      <c r="R74" s="192"/>
    </row>
    <row r="75" spans="1:18">
      <c r="A75" s="176"/>
      <c r="B75" s="177"/>
      <c r="C75" s="177"/>
      <c r="D75" s="177"/>
      <c r="E75" s="177"/>
      <c r="F75" s="177"/>
      <c r="G75" s="177"/>
      <c r="H75" s="177"/>
      <c r="I75" s="177"/>
      <c r="J75" s="177"/>
      <c r="K75" s="177"/>
      <c r="L75" s="177"/>
      <c r="M75" s="177"/>
      <c r="N75" s="177"/>
      <c r="O75" s="177"/>
      <c r="P75" s="177"/>
      <c r="Q75" s="177"/>
      <c r="R75" s="177"/>
    </row>
    <row r="76" spans="1:18" ht="15">
      <c r="A76" s="1101" t="s">
        <v>236</v>
      </c>
      <c r="B76" s="1126"/>
      <c r="C76" s="1126"/>
      <c r="D76" s="1126"/>
      <c r="E76" s="1126"/>
      <c r="F76" s="1126"/>
      <c r="G76" s="1126"/>
      <c r="H76" s="1126"/>
      <c r="I76" s="1126"/>
      <c r="J76" s="1126"/>
      <c r="K76" s="175"/>
      <c r="L76" s="175"/>
      <c r="M76" s="175"/>
      <c r="N76" s="175"/>
      <c r="O76" s="175"/>
      <c r="P76" s="175"/>
      <c r="Q76" s="175"/>
      <c r="R76" s="175"/>
    </row>
    <row r="77" spans="1:18">
      <c r="A77" s="193"/>
      <c r="B77" s="194"/>
      <c r="C77" s="194"/>
      <c r="D77" s="194"/>
      <c r="E77" s="194"/>
      <c r="F77" s="194"/>
      <c r="G77" s="194"/>
      <c r="H77" s="194"/>
      <c r="I77" s="194"/>
      <c r="J77" s="194"/>
      <c r="K77" s="194"/>
      <c r="L77" s="194"/>
      <c r="M77" s="194"/>
      <c r="N77" s="194"/>
      <c r="O77" s="194"/>
      <c r="P77" s="194"/>
      <c r="Q77" s="194"/>
      <c r="R77" s="194"/>
    </row>
    <row r="78" spans="1:18">
      <c r="A78" s="183"/>
      <c r="B78" s="183"/>
      <c r="C78" s="191"/>
      <c r="D78" s="191"/>
      <c r="E78" s="191"/>
      <c r="F78" s="191"/>
      <c r="G78" s="191"/>
      <c r="H78" s="191"/>
      <c r="I78" s="191"/>
      <c r="J78" s="191"/>
    </row>
    <row r="80" spans="1:18">
      <c r="C80" s="195"/>
      <c r="D80" s="195"/>
    </row>
  </sheetData>
  <mergeCells count="24">
    <mergeCell ref="A7:J7"/>
    <mergeCell ref="A11:J11"/>
    <mergeCell ref="C10:J10"/>
    <mergeCell ref="C9:J9"/>
    <mergeCell ref="C8:J8"/>
    <mergeCell ref="A76:J76"/>
    <mergeCell ref="A12:B13"/>
    <mergeCell ref="A71:J71"/>
    <mergeCell ref="A72:J72"/>
    <mergeCell ref="A74:J74"/>
    <mergeCell ref="J12:J13"/>
    <mergeCell ref="E12:E13"/>
    <mergeCell ref="F12:F13"/>
    <mergeCell ref="G12:G13"/>
    <mergeCell ref="C12:C13"/>
    <mergeCell ref="D12:D13"/>
    <mergeCell ref="H12:H13"/>
    <mergeCell ref="I12:I13"/>
    <mergeCell ref="A6:J6"/>
    <mergeCell ref="A5:J5"/>
    <mergeCell ref="A1:J1"/>
    <mergeCell ref="A2:J2"/>
    <mergeCell ref="A3:J3"/>
    <mergeCell ref="A4:J4"/>
  </mergeCells>
  <phoneticPr fontId="46" type="noConversion"/>
  <printOptions horizontalCentered="1"/>
  <pageMargins left="0.75" right="0.75" top="0.3" bottom="1" header="0.1" footer="0.5"/>
  <pageSetup scale="75" fitToHeight="2" orientation="landscape" cellComments="asDisplayed" r:id="rId1"/>
  <headerFooter alignWithMargins="0">
    <oddFooter>&amp;C&amp;11Exhibit N:  Modular Cost for New Positions</oddFooter>
  </headerFooter>
  <rowBreaks count="1" manualBreakCount="1">
    <brk id="44" max="9" man="1"/>
  </rowBreaks>
  <legacyDrawing r:id="rId2"/>
</worksheet>
</file>

<file path=xl/worksheets/sheet17.xml><?xml version="1.0" encoding="utf-8"?>
<worksheet xmlns="http://schemas.openxmlformats.org/spreadsheetml/2006/main" xmlns:r="http://schemas.openxmlformats.org/officeDocument/2006/relationships">
  <sheetPr codeName="Sheet5"/>
  <dimension ref="A1:R60"/>
  <sheetViews>
    <sheetView view="pageBreakPreview" zoomScaleNormal="100" zoomScaleSheetLayoutView="100" workbookViewId="0">
      <selection activeCell="B17" sqref="B17"/>
    </sheetView>
  </sheetViews>
  <sheetFormatPr defaultRowHeight="12.75"/>
  <cols>
    <col min="1" max="1" width="10.6640625" style="168" customWidth="1"/>
    <col min="2" max="2" width="38" style="168" customWidth="1"/>
    <col min="3" max="8" width="9.88671875" style="170" customWidth="1"/>
    <col min="9" max="16384" width="8.88671875" style="168"/>
  </cols>
  <sheetData>
    <row r="1" spans="1:10" ht="15.75">
      <c r="A1" s="1115" t="s">
        <v>149</v>
      </c>
      <c r="B1" s="1115"/>
      <c r="C1" s="1115"/>
      <c r="D1" s="1115"/>
      <c r="E1" s="1115"/>
      <c r="F1" s="1115"/>
      <c r="G1" s="1115"/>
      <c r="H1" s="1115"/>
      <c r="I1" s="167" t="s">
        <v>7</v>
      </c>
      <c r="J1" s="166"/>
    </row>
    <row r="2" spans="1:10" ht="15.75">
      <c r="A2" s="1116"/>
      <c r="B2" s="1116"/>
      <c r="C2" s="1116"/>
      <c r="D2" s="1116"/>
      <c r="E2" s="1116"/>
      <c r="F2" s="1116"/>
      <c r="G2" s="1116"/>
      <c r="H2" s="1116"/>
      <c r="I2" s="166"/>
      <c r="J2" s="166"/>
    </row>
    <row r="3" spans="1:10" ht="15.75">
      <c r="A3" s="1117" t="s">
        <v>265</v>
      </c>
      <c r="B3" s="1117"/>
      <c r="C3" s="1117"/>
      <c r="D3" s="1117"/>
      <c r="E3" s="1117"/>
      <c r="F3" s="1117"/>
      <c r="G3" s="1117"/>
      <c r="H3" s="1117"/>
      <c r="I3" s="167" t="s">
        <v>7</v>
      </c>
      <c r="J3" s="169"/>
    </row>
    <row r="4" spans="1:10" ht="15.75">
      <c r="A4" s="1117" t="s">
        <v>314</v>
      </c>
      <c r="B4" s="1117"/>
      <c r="C4" s="1117"/>
      <c r="D4" s="1117"/>
      <c r="E4" s="1117"/>
      <c r="F4" s="1117"/>
      <c r="G4" s="1117"/>
      <c r="H4" s="1117"/>
      <c r="I4" s="167" t="s">
        <v>7</v>
      </c>
      <c r="J4" s="169"/>
    </row>
    <row r="5" spans="1:10" ht="15.75">
      <c r="A5" s="1116" t="s">
        <v>313</v>
      </c>
      <c r="B5" s="1116"/>
      <c r="C5" s="1116"/>
      <c r="D5" s="1116"/>
      <c r="E5" s="1116"/>
      <c r="F5" s="1116"/>
      <c r="G5" s="1116"/>
      <c r="H5" s="1116"/>
      <c r="I5" s="167" t="s">
        <v>7</v>
      </c>
      <c r="J5" s="169"/>
    </row>
    <row r="6" spans="1:10" ht="15.75">
      <c r="A6" s="1124"/>
      <c r="B6" s="1124"/>
      <c r="C6" s="1124"/>
      <c r="D6" s="1124"/>
      <c r="E6" s="1124"/>
      <c r="F6" s="1124"/>
      <c r="G6" s="1124"/>
      <c r="H6" s="1124"/>
    </row>
    <row r="7" spans="1:10">
      <c r="A7" s="1125"/>
      <c r="B7" s="1125"/>
      <c r="C7" s="1125"/>
      <c r="D7" s="1125"/>
      <c r="E7" s="1125"/>
      <c r="F7" s="1125"/>
      <c r="G7" s="1125"/>
      <c r="H7" s="1125"/>
    </row>
    <row r="8" spans="1:10">
      <c r="A8" s="253" t="s">
        <v>150</v>
      </c>
      <c r="B8" s="251"/>
      <c r="C8" s="1123"/>
      <c r="D8" s="1123"/>
      <c r="E8" s="1123"/>
      <c r="F8" s="1123"/>
      <c r="G8" s="1123"/>
      <c r="H8" s="1123"/>
      <c r="I8" s="167" t="s">
        <v>7</v>
      </c>
    </row>
    <row r="9" spans="1:10">
      <c r="A9" s="253" t="s">
        <v>151</v>
      </c>
      <c r="B9" s="254" t="s">
        <v>237</v>
      </c>
      <c r="C9" s="1123"/>
      <c r="D9" s="1123"/>
      <c r="E9" s="1123"/>
      <c r="F9" s="1123"/>
      <c r="G9" s="1123"/>
      <c r="H9" s="1123"/>
      <c r="I9" s="167" t="s">
        <v>7</v>
      </c>
    </row>
    <row r="10" spans="1:10">
      <c r="A10" s="253" t="s">
        <v>152</v>
      </c>
      <c r="B10" s="254" t="s">
        <v>238</v>
      </c>
      <c r="C10" s="1123"/>
      <c r="D10" s="1123"/>
      <c r="E10" s="1123"/>
      <c r="F10" s="1123"/>
      <c r="G10" s="1123"/>
      <c r="H10" s="1123"/>
      <c r="I10" s="167" t="s">
        <v>7</v>
      </c>
    </row>
    <row r="11" spans="1:10">
      <c r="A11" s="1129"/>
      <c r="B11" s="1129"/>
      <c r="C11" s="1129"/>
      <c r="D11" s="1129"/>
      <c r="E11" s="1129"/>
      <c r="F11" s="1129"/>
      <c r="G11" s="1129"/>
      <c r="H11" s="1129"/>
    </row>
    <row r="12" spans="1:10" ht="12.75" customHeight="1">
      <c r="A12" s="1109" t="s">
        <v>154</v>
      </c>
      <c r="B12" s="1110"/>
      <c r="C12" s="1120" t="s">
        <v>437</v>
      </c>
      <c r="D12" s="1105" t="s">
        <v>431</v>
      </c>
      <c r="E12" s="1105" t="s">
        <v>155</v>
      </c>
      <c r="F12" s="1105" t="s">
        <v>156</v>
      </c>
      <c r="G12" s="1105" t="s">
        <v>432</v>
      </c>
      <c r="H12" s="1118" t="s">
        <v>438</v>
      </c>
      <c r="I12" s="167" t="s">
        <v>7</v>
      </c>
    </row>
    <row r="13" spans="1:10" ht="12.75" customHeight="1">
      <c r="A13" s="1111"/>
      <c r="B13" s="1112"/>
      <c r="C13" s="1121"/>
      <c r="D13" s="1106"/>
      <c r="E13" s="1106"/>
      <c r="F13" s="1106"/>
      <c r="G13" s="1106"/>
      <c r="H13" s="1119"/>
      <c r="I13" s="167" t="s">
        <v>7</v>
      </c>
    </row>
    <row r="14" spans="1:10">
      <c r="A14" s="1107" t="s">
        <v>157</v>
      </c>
      <c r="B14" s="1108"/>
      <c r="C14" s="286"/>
      <c r="D14" s="286"/>
      <c r="E14" s="286"/>
      <c r="F14" s="286"/>
      <c r="G14" s="286"/>
      <c r="H14" s="287"/>
      <c r="I14" s="167" t="s">
        <v>7</v>
      </c>
    </row>
    <row r="15" spans="1:10">
      <c r="A15" s="268" t="s">
        <v>158</v>
      </c>
      <c r="B15" s="258" t="s">
        <v>159</v>
      </c>
      <c r="C15" s="288"/>
      <c r="D15" s="288"/>
      <c r="E15" s="288"/>
      <c r="F15" s="288"/>
      <c r="G15" s="288"/>
      <c r="H15" s="289"/>
      <c r="I15" s="167" t="s">
        <v>7</v>
      </c>
    </row>
    <row r="16" spans="1:10">
      <c r="A16" s="269" t="s">
        <v>160</v>
      </c>
      <c r="B16" s="260" t="s">
        <v>239</v>
      </c>
      <c r="C16" s="290"/>
      <c r="D16" s="290"/>
      <c r="E16" s="290"/>
      <c r="F16" s="290"/>
      <c r="G16" s="290"/>
      <c r="H16" s="291"/>
      <c r="I16" s="167" t="s">
        <v>7</v>
      </c>
    </row>
    <row r="17" spans="1:9">
      <c r="A17" s="269" t="s">
        <v>160</v>
      </c>
      <c r="B17" s="260" t="s">
        <v>164</v>
      </c>
      <c r="C17" s="290"/>
      <c r="D17" s="290"/>
      <c r="E17" s="290"/>
      <c r="F17" s="290"/>
      <c r="G17" s="290"/>
      <c r="H17" s="291"/>
      <c r="I17" s="167" t="s">
        <v>7</v>
      </c>
    </row>
    <row r="18" spans="1:9">
      <c r="A18" s="269" t="s">
        <v>167</v>
      </c>
      <c r="B18" s="260" t="s">
        <v>166</v>
      </c>
      <c r="C18" s="290"/>
      <c r="D18" s="290"/>
      <c r="E18" s="290"/>
      <c r="F18" s="290"/>
      <c r="G18" s="290"/>
      <c r="H18" s="291"/>
      <c r="I18" s="167" t="s">
        <v>7</v>
      </c>
    </row>
    <row r="19" spans="1:9">
      <c r="A19" s="269" t="s">
        <v>167</v>
      </c>
      <c r="B19" s="260" t="s">
        <v>240</v>
      </c>
      <c r="C19" s="290"/>
      <c r="D19" s="290"/>
      <c r="E19" s="290"/>
      <c r="F19" s="290"/>
      <c r="G19" s="290"/>
      <c r="H19" s="291"/>
      <c r="I19" s="167" t="s">
        <v>7</v>
      </c>
    </row>
    <row r="20" spans="1:9">
      <c r="A20" s="1107" t="s">
        <v>171</v>
      </c>
      <c r="B20" s="1108"/>
      <c r="C20" s="286"/>
      <c r="D20" s="286"/>
      <c r="E20" s="286"/>
      <c r="F20" s="286"/>
      <c r="G20" s="286"/>
      <c r="H20" s="287"/>
      <c r="I20" s="167" t="s">
        <v>7</v>
      </c>
    </row>
    <row r="21" spans="1:9">
      <c r="A21" s="269" t="s">
        <v>172</v>
      </c>
      <c r="B21" s="260" t="s">
        <v>173</v>
      </c>
      <c r="C21" s="290"/>
      <c r="D21" s="290"/>
      <c r="E21" s="290"/>
      <c r="F21" s="290"/>
      <c r="G21" s="290"/>
      <c r="H21" s="291"/>
      <c r="I21" s="167" t="s">
        <v>7</v>
      </c>
    </row>
    <row r="22" spans="1:9">
      <c r="A22" s="269" t="s">
        <v>241</v>
      </c>
      <c r="B22" s="260" t="s">
        <v>174</v>
      </c>
      <c r="C22" s="290"/>
      <c r="D22" s="290"/>
      <c r="E22" s="290"/>
      <c r="F22" s="290"/>
      <c r="G22" s="290"/>
      <c r="H22" s="291"/>
      <c r="I22" s="167" t="s">
        <v>7</v>
      </c>
    </row>
    <row r="23" spans="1:9">
      <c r="A23" s="269" t="s">
        <v>242</v>
      </c>
      <c r="B23" s="260" t="s">
        <v>243</v>
      </c>
      <c r="C23" s="290"/>
      <c r="D23" s="290"/>
      <c r="E23" s="290"/>
      <c r="F23" s="290"/>
      <c r="G23" s="290"/>
      <c r="H23" s="291"/>
      <c r="I23" s="167" t="s">
        <v>7</v>
      </c>
    </row>
    <row r="24" spans="1:9">
      <c r="A24" s="259">
        <v>23.2</v>
      </c>
      <c r="B24" s="260" t="s">
        <v>244</v>
      </c>
      <c r="C24" s="290"/>
      <c r="D24" s="290"/>
      <c r="E24" s="290"/>
      <c r="F24" s="290"/>
      <c r="G24" s="290"/>
      <c r="H24" s="291"/>
      <c r="I24" s="167" t="s">
        <v>7</v>
      </c>
    </row>
    <row r="25" spans="1:9">
      <c r="A25" s="269" t="s">
        <v>178</v>
      </c>
      <c r="B25" s="260" t="s">
        <v>179</v>
      </c>
      <c r="C25" s="290"/>
      <c r="D25" s="290"/>
      <c r="E25" s="290"/>
      <c r="F25" s="290"/>
      <c r="G25" s="290"/>
      <c r="H25" s="291"/>
      <c r="I25" s="167" t="s">
        <v>7</v>
      </c>
    </row>
    <row r="26" spans="1:9">
      <c r="A26" s="269" t="s">
        <v>178</v>
      </c>
      <c r="B26" s="260" t="s">
        <v>180</v>
      </c>
      <c r="C26" s="290"/>
      <c r="D26" s="290"/>
      <c r="E26" s="290"/>
      <c r="F26" s="290"/>
      <c r="G26" s="290"/>
      <c r="H26" s="291"/>
      <c r="I26" s="167" t="s">
        <v>7</v>
      </c>
    </row>
    <row r="27" spans="1:9">
      <c r="A27" s="269" t="s">
        <v>178</v>
      </c>
      <c r="B27" s="260" t="s">
        <v>181</v>
      </c>
      <c r="C27" s="290"/>
      <c r="D27" s="290"/>
      <c r="E27" s="290"/>
      <c r="F27" s="290"/>
      <c r="G27" s="290"/>
      <c r="H27" s="291"/>
      <c r="I27" s="167" t="s">
        <v>7</v>
      </c>
    </row>
    <row r="28" spans="1:9">
      <c r="A28" s="269" t="s">
        <v>178</v>
      </c>
      <c r="B28" s="260" t="s">
        <v>245</v>
      </c>
      <c r="C28" s="290"/>
      <c r="D28" s="290"/>
      <c r="E28" s="290"/>
      <c r="F28" s="290"/>
      <c r="G28" s="290"/>
      <c r="H28" s="291"/>
      <c r="I28" s="167" t="s">
        <v>7</v>
      </c>
    </row>
    <row r="29" spans="1:9">
      <c r="A29" s="269" t="s">
        <v>178</v>
      </c>
      <c r="B29" s="260" t="s">
        <v>246</v>
      </c>
      <c r="C29" s="290"/>
      <c r="D29" s="290"/>
      <c r="E29" s="290"/>
      <c r="F29" s="290"/>
      <c r="G29" s="290"/>
      <c r="H29" s="291"/>
      <c r="I29" s="167" t="s">
        <v>7</v>
      </c>
    </row>
    <row r="30" spans="1:9">
      <c r="A30" s="269" t="s">
        <v>247</v>
      </c>
      <c r="B30" s="260" t="s">
        <v>248</v>
      </c>
      <c r="C30" s="290"/>
      <c r="D30" s="290"/>
      <c r="E30" s="290"/>
      <c r="F30" s="290"/>
      <c r="G30" s="290"/>
      <c r="H30" s="291"/>
      <c r="I30" s="167" t="s">
        <v>7</v>
      </c>
    </row>
    <row r="31" spans="1:9">
      <c r="A31" s="259">
        <v>25.3</v>
      </c>
      <c r="B31" s="260" t="s">
        <v>185</v>
      </c>
      <c r="C31" s="290"/>
      <c r="D31" s="290"/>
      <c r="E31" s="290"/>
      <c r="F31" s="290"/>
      <c r="G31" s="290"/>
      <c r="H31" s="291"/>
      <c r="I31" s="167" t="s">
        <v>7</v>
      </c>
    </row>
    <row r="32" spans="1:9">
      <c r="A32" s="269" t="s">
        <v>195</v>
      </c>
      <c r="B32" s="260" t="s">
        <v>249</v>
      </c>
      <c r="C32" s="290"/>
      <c r="D32" s="290"/>
      <c r="E32" s="290"/>
      <c r="F32" s="290"/>
      <c r="G32" s="290"/>
      <c r="H32" s="291"/>
      <c r="I32" s="167" t="s">
        <v>7</v>
      </c>
    </row>
    <row r="33" spans="1:9">
      <c r="A33" s="259">
        <v>25.3</v>
      </c>
      <c r="B33" s="260" t="s">
        <v>186</v>
      </c>
      <c r="C33" s="290"/>
      <c r="D33" s="290"/>
      <c r="E33" s="290"/>
      <c r="F33" s="290"/>
      <c r="G33" s="290"/>
      <c r="H33" s="291"/>
      <c r="I33" s="167" t="s">
        <v>7</v>
      </c>
    </row>
    <row r="34" spans="1:9">
      <c r="A34" s="259">
        <v>25.3</v>
      </c>
      <c r="B34" s="260" t="s">
        <v>187</v>
      </c>
      <c r="C34" s="290"/>
      <c r="D34" s="290"/>
      <c r="E34" s="290"/>
      <c r="F34" s="290"/>
      <c r="G34" s="290"/>
      <c r="H34" s="291"/>
      <c r="I34" s="167" t="s">
        <v>7</v>
      </c>
    </row>
    <row r="35" spans="1:9">
      <c r="A35" s="259">
        <v>25.3</v>
      </c>
      <c r="B35" s="260" t="s">
        <v>188</v>
      </c>
      <c r="C35" s="290"/>
      <c r="D35" s="290"/>
      <c r="E35" s="290"/>
      <c r="F35" s="290"/>
      <c r="G35" s="290"/>
      <c r="H35" s="291"/>
      <c r="I35" s="167" t="s">
        <v>7</v>
      </c>
    </row>
    <row r="36" spans="1:9">
      <c r="A36" s="259">
        <v>25.3</v>
      </c>
      <c r="B36" s="260" t="s">
        <v>189</v>
      </c>
      <c r="C36" s="290"/>
      <c r="D36" s="290"/>
      <c r="E36" s="290"/>
      <c r="F36" s="290"/>
      <c r="G36" s="290"/>
      <c r="H36" s="291"/>
      <c r="I36" s="167" t="s">
        <v>7</v>
      </c>
    </row>
    <row r="37" spans="1:9">
      <c r="A37" s="269" t="s">
        <v>195</v>
      </c>
      <c r="B37" s="260" t="s">
        <v>196</v>
      </c>
      <c r="C37" s="290"/>
      <c r="D37" s="290"/>
      <c r="E37" s="290"/>
      <c r="F37" s="290"/>
      <c r="G37" s="290"/>
      <c r="H37" s="291"/>
      <c r="I37" s="167" t="s">
        <v>7</v>
      </c>
    </row>
    <row r="38" spans="1:9">
      <c r="A38" s="259">
        <v>25.3</v>
      </c>
      <c r="B38" s="260" t="s">
        <v>250</v>
      </c>
      <c r="C38" s="290"/>
      <c r="D38" s="290"/>
      <c r="E38" s="290"/>
      <c r="F38" s="290"/>
      <c r="G38" s="290"/>
      <c r="H38" s="291"/>
      <c r="I38" s="167" t="s">
        <v>7</v>
      </c>
    </row>
    <row r="39" spans="1:9">
      <c r="A39" s="259">
        <v>25.6</v>
      </c>
      <c r="B39" s="260" t="s">
        <v>198</v>
      </c>
      <c r="C39" s="290"/>
      <c r="D39" s="290"/>
      <c r="E39" s="290"/>
      <c r="F39" s="290"/>
      <c r="G39" s="290"/>
      <c r="H39" s="291"/>
      <c r="I39" s="167" t="s">
        <v>7</v>
      </c>
    </row>
    <row r="40" spans="1:9">
      <c r="A40" s="451" t="s">
        <v>199</v>
      </c>
      <c r="B40" s="450" t="s">
        <v>200</v>
      </c>
      <c r="C40" s="295"/>
      <c r="D40" s="295"/>
      <c r="E40" s="295"/>
      <c r="F40" s="295"/>
      <c r="G40" s="295"/>
      <c r="H40" s="296"/>
      <c r="I40" s="167" t="s">
        <v>7</v>
      </c>
    </row>
    <row r="41" spans="1:9">
      <c r="A41" s="1107" t="s">
        <v>206</v>
      </c>
      <c r="B41" s="1108"/>
      <c r="C41" s="286"/>
      <c r="D41" s="286"/>
      <c r="E41" s="286"/>
      <c r="F41" s="286"/>
      <c r="G41" s="286"/>
      <c r="H41" s="287"/>
      <c r="I41" s="167" t="s">
        <v>7</v>
      </c>
    </row>
    <row r="42" spans="1:9">
      <c r="A42" s="269" t="s">
        <v>207</v>
      </c>
      <c r="B42" s="260" t="s">
        <v>251</v>
      </c>
      <c r="C42" s="290"/>
      <c r="D42" s="290"/>
      <c r="E42" s="290"/>
      <c r="F42" s="290"/>
      <c r="G42" s="290"/>
      <c r="H42" s="291"/>
      <c r="I42" s="167" t="s">
        <v>7</v>
      </c>
    </row>
    <row r="43" spans="1:9">
      <c r="A43" s="263" t="s">
        <v>207</v>
      </c>
      <c r="B43" s="262" t="s">
        <v>214</v>
      </c>
      <c r="C43" s="290"/>
      <c r="D43" s="290"/>
      <c r="E43" s="290"/>
      <c r="F43" s="290"/>
      <c r="G43" s="290"/>
      <c r="H43" s="291"/>
      <c r="I43" s="167" t="s">
        <v>7</v>
      </c>
    </row>
    <row r="44" spans="1:9">
      <c r="A44" s="263" t="s">
        <v>207</v>
      </c>
      <c r="B44" s="262" t="s">
        <v>215</v>
      </c>
      <c r="C44" s="290"/>
      <c r="D44" s="290"/>
      <c r="E44" s="290"/>
      <c r="F44" s="290"/>
      <c r="G44" s="290"/>
      <c r="H44" s="291"/>
      <c r="I44" s="167" t="s">
        <v>7</v>
      </c>
    </row>
    <row r="45" spans="1:9">
      <c r="A45" s="263" t="s">
        <v>207</v>
      </c>
      <c r="B45" s="262" t="s">
        <v>216</v>
      </c>
      <c r="C45" s="290"/>
      <c r="D45" s="290"/>
      <c r="E45" s="290"/>
      <c r="F45" s="290"/>
      <c r="G45" s="290"/>
      <c r="H45" s="291"/>
      <c r="I45" s="167" t="s">
        <v>7</v>
      </c>
    </row>
    <row r="46" spans="1:9">
      <c r="A46" s="263" t="s">
        <v>207</v>
      </c>
      <c r="B46" s="262" t="s">
        <v>217</v>
      </c>
      <c r="C46" s="290"/>
      <c r="D46" s="290"/>
      <c r="E46" s="290"/>
      <c r="F46" s="290"/>
      <c r="G46" s="290"/>
      <c r="H46" s="291"/>
      <c r="I46" s="167" t="s">
        <v>7</v>
      </c>
    </row>
    <row r="47" spans="1:9">
      <c r="A47" s="263" t="s">
        <v>207</v>
      </c>
      <c r="B47" s="262" t="s">
        <v>218</v>
      </c>
      <c r="C47" s="290"/>
      <c r="D47" s="290"/>
      <c r="E47" s="290"/>
      <c r="F47" s="290"/>
      <c r="G47" s="290"/>
      <c r="H47" s="291"/>
      <c r="I47" s="167" t="s">
        <v>7</v>
      </c>
    </row>
    <row r="48" spans="1:9">
      <c r="A48" s="269" t="s">
        <v>207</v>
      </c>
      <c r="B48" s="260" t="s">
        <v>252</v>
      </c>
      <c r="C48" s="290"/>
      <c r="D48" s="290"/>
      <c r="E48" s="290"/>
      <c r="F48" s="290"/>
      <c r="G48" s="290"/>
      <c r="H48" s="291"/>
      <c r="I48" s="167" t="s">
        <v>7</v>
      </c>
    </row>
    <row r="49" spans="1:18">
      <c r="A49" s="269" t="s">
        <v>253</v>
      </c>
      <c r="B49" s="260" t="s">
        <v>254</v>
      </c>
      <c r="C49" s="290"/>
      <c r="D49" s="290"/>
      <c r="E49" s="292"/>
      <c r="F49" s="292"/>
      <c r="G49" s="290"/>
      <c r="H49" s="291"/>
      <c r="I49" s="167" t="s">
        <v>7</v>
      </c>
    </row>
    <row r="50" spans="1:18">
      <c r="A50" s="1107" t="s">
        <v>223</v>
      </c>
      <c r="B50" s="1108"/>
      <c r="C50" s="286"/>
      <c r="D50" s="286"/>
      <c r="E50" s="286"/>
      <c r="F50" s="286"/>
      <c r="G50" s="286"/>
      <c r="H50" s="287"/>
      <c r="I50" s="167" t="s">
        <v>7</v>
      </c>
    </row>
    <row r="51" spans="1:18">
      <c r="A51" s="270" t="s">
        <v>224</v>
      </c>
      <c r="B51" s="265" t="s">
        <v>255</v>
      </c>
      <c r="C51" s="292"/>
      <c r="D51" s="292"/>
      <c r="E51" s="292"/>
      <c r="F51" s="292"/>
      <c r="G51" s="292"/>
      <c r="H51" s="294"/>
      <c r="I51" s="167" t="s">
        <v>7</v>
      </c>
    </row>
    <row r="52" spans="1:18">
      <c r="A52" s="271" t="s">
        <v>224</v>
      </c>
      <c r="B52" s="272" t="s">
        <v>232</v>
      </c>
      <c r="C52" s="295"/>
      <c r="D52" s="295"/>
      <c r="E52" s="295"/>
      <c r="F52" s="295"/>
      <c r="G52" s="295"/>
      <c r="H52" s="296"/>
      <c r="I52" s="167" t="s">
        <v>7</v>
      </c>
    </row>
    <row r="53" spans="1:18">
      <c r="A53" s="267"/>
      <c r="B53" s="256" t="s">
        <v>233</v>
      </c>
      <c r="C53" s="286"/>
      <c r="D53" s="286"/>
      <c r="E53" s="286"/>
      <c r="F53" s="286"/>
      <c r="G53" s="286"/>
      <c r="H53" s="287"/>
      <c r="I53" s="171" t="s">
        <v>36</v>
      </c>
    </row>
    <row r="55" spans="1:18" s="183" customFormat="1" ht="15.75">
      <c r="A55" s="1103" t="s">
        <v>334</v>
      </c>
      <c r="B55" s="909"/>
      <c r="C55" s="909"/>
      <c r="D55" s="909"/>
      <c r="E55" s="909"/>
      <c r="F55" s="909"/>
      <c r="G55" s="909"/>
      <c r="H55" s="909"/>
      <c r="I55" s="172"/>
      <c r="J55" s="172"/>
      <c r="K55" s="172"/>
      <c r="L55" s="172"/>
      <c r="M55" s="172"/>
      <c r="N55" s="172"/>
      <c r="O55" s="172"/>
      <c r="P55" s="172"/>
      <c r="Q55" s="172"/>
      <c r="R55" s="172"/>
    </row>
    <row r="56" spans="1:18" s="183" customFormat="1" ht="15">
      <c r="A56" s="1113" t="s">
        <v>234</v>
      </c>
      <c r="B56" s="1128"/>
      <c r="C56" s="1128"/>
      <c r="D56" s="1128"/>
      <c r="E56" s="1128"/>
      <c r="F56" s="1128"/>
      <c r="G56" s="1128"/>
      <c r="H56" s="1128"/>
      <c r="I56" s="184"/>
      <c r="J56" s="184"/>
      <c r="K56" s="184"/>
      <c r="L56" s="184"/>
      <c r="M56" s="184"/>
      <c r="N56" s="184"/>
      <c r="O56" s="184"/>
      <c r="P56" s="184"/>
      <c r="Q56" s="184"/>
      <c r="R56" s="184"/>
    </row>
    <row r="57" spans="1:18" s="183" customFormat="1" ht="13.5">
      <c r="A57" s="185"/>
      <c r="B57" s="186"/>
      <c r="C57" s="186"/>
      <c r="D57" s="186"/>
      <c r="E57" s="186"/>
      <c r="F57" s="186"/>
      <c r="G57" s="186"/>
      <c r="H57" s="186"/>
      <c r="I57" s="186"/>
      <c r="J57" s="186"/>
      <c r="K57" s="186"/>
      <c r="L57" s="186"/>
      <c r="M57" s="186"/>
      <c r="N57" s="186"/>
      <c r="O57" s="186"/>
      <c r="P57" s="186"/>
      <c r="Q57" s="186"/>
      <c r="R57" s="186"/>
    </row>
    <row r="58" spans="1:18" s="183" customFormat="1" ht="30.75" customHeight="1">
      <c r="A58" s="1104" t="s">
        <v>235</v>
      </c>
      <c r="B58" s="1128"/>
      <c r="C58" s="1128"/>
      <c r="D58" s="1128"/>
      <c r="E58" s="1128"/>
      <c r="F58" s="1128"/>
      <c r="G58" s="1128"/>
      <c r="H58" s="1128"/>
      <c r="I58" s="184"/>
      <c r="J58" s="184"/>
      <c r="K58" s="184"/>
      <c r="L58" s="184"/>
      <c r="M58" s="184"/>
      <c r="N58" s="184"/>
      <c r="O58" s="184"/>
      <c r="P58" s="184"/>
      <c r="Q58" s="184"/>
      <c r="R58" s="184"/>
    </row>
    <row r="59" spans="1:18" s="183" customFormat="1">
      <c r="A59" s="187"/>
      <c r="B59" s="188"/>
      <c r="C59" s="188"/>
      <c r="D59" s="188"/>
      <c r="E59" s="188"/>
      <c r="F59" s="188"/>
      <c r="G59" s="188"/>
      <c r="H59" s="188"/>
      <c r="I59" s="188"/>
      <c r="J59" s="188"/>
      <c r="K59" s="188"/>
      <c r="L59" s="188"/>
      <c r="M59" s="188"/>
      <c r="N59" s="188"/>
      <c r="O59" s="188"/>
      <c r="P59" s="188"/>
      <c r="Q59" s="188"/>
      <c r="R59" s="188"/>
    </row>
    <row r="60" spans="1:18" s="183" customFormat="1" ht="26.25" customHeight="1">
      <c r="A60" s="1101" t="s">
        <v>236</v>
      </c>
      <c r="B60" s="1128"/>
      <c r="C60" s="1128"/>
      <c r="D60" s="1128"/>
      <c r="E60" s="1128"/>
      <c r="F60" s="1128"/>
      <c r="G60" s="1128"/>
      <c r="H60" s="1128"/>
      <c r="I60" s="189"/>
      <c r="J60" s="189"/>
      <c r="K60" s="189"/>
      <c r="L60" s="189"/>
      <c r="M60" s="189"/>
      <c r="N60" s="189"/>
      <c r="O60" s="189"/>
      <c r="P60" s="189"/>
      <c r="Q60" s="189"/>
      <c r="R60" s="189"/>
    </row>
  </sheetData>
  <mergeCells count="26">
    <mergeCell ref="A6:H6"/>
    <mergeCell ref="A7:H7"/>
    <mergeCell ref="A3:H3"/>
    <mergeCell ref="A1:H1"/>
    <mergeCell ref="A2:H2"/>
    <mergeCell ref="A4:H4"/>
    <mergeCell ref="A5:H5"/>
    <mergeCell ref="A11:H11"/>
    <mergeCell ref="C8:H8"/>
    <mergeCell ref="C12:C13"/>
    <mergeCell ref="E12:E13"/>
    <mergeCell ref="A56:H56"/>
    <mergeCell ref="A50:B50"/>
    <mergeCell ref="D12:D13"/>
    <mergeCell ref="F12:F13"/>
    <mergeCell ref="G12:G13"/>
    <mergeCell ref="H12:H13"/>
    <mergeCell ref="C9:H9"/>
    <mergeCell ref="C10:H10"/>
    <mergeCell ref="A58:H58"/>
    <mergeCell ref="A60:H60"/>
    <mergeCell ref="A12:B13"/>
    <mergeCell ref="A55:H55"/>
    <mergeCell ref="A20:B20"/>
    <mergeCell ref="A14:B14"/>
    <mergeCell ref="A41:B41"/>
  </mergeCells>
  <phoneticPr fontId="46" type="noConversion"/>
  <printOptions horizontalCentered="1"/>
  <pageMargins left="0.75" right="0.75" top="0.3" bottom="1" header="0.1" footer="0.5"/>
  <pageSetup scale="94" fitToHeight="2" orientation="landscape" cellComments="asDisplayed" r:id="rId1"/>
  <headerFooter alignWithMargins="0">
    <oddFooter>&amp;C&amp;11Exhibit N:  Modular Cost for New Positions</oddFooter>
  </headerFooter>
  <rowBreaks count="1" manualBreakCount="1">
    <brk id="40" max="7" man="1"/>
  </rowBreaks>
  <legacyDrawing r:id="rId2"/>
</worksheet>
</file>

<file path=xl/worksheets/sheet18.xml><?xml version="1.0" encoding="utf-8"?>
<worksheet xmlns="http://schemas.openxmlformats.org/spreadsheetml/2006/main" xmlns:r="http://schemas.openxmlformats.org/officeDocument/2006/relationships">
  <sheetPr codeName="Sheet7"/>
  <dimension ref="A1:R61"/>
  <sheetViews>
    <sheetView view="pageBreakPreview" zoomScale="95" zoomScaleNormal="100" zoomScaleSheetLayoutView="95" workbookViewId="0">
      <selection activeCell="B17" sqref="B17"/>
    </sheetView>
  </sheetViews>
  <sheetFormatPr defaultRowHeight="12.75"/>
  <cols>
    <col min="1" max="1" width="10.6640625" style="168" customWidth="1"/>
    <col min="2" max="2" width="38.5546875" style="168" customWidth="1"/>
    <col min="3" max="10" width="9.88671875" style="170" customWidth="1"/>
    <col min="11" max="16384" width="8.88671875" style="168"/>
  </cols>
  <sheetData>
    <row r="1" spans="1:11" ht="15.75">
      <c r="A1" s="1115" t="s">
        <v>149</v>
      </c>
      <c r="B1" s="1115"/>
      <c r="C1" s="1115"/>
      <c r="D1" s="1115"/>
      <c r="E1" s="1115"/>
      <c r="F1" s="1115"/>
      <c r="G1" s="1115"/>
      <c r="H1" s="1115"/>
      <c r="I1" s="1115"/>
      <c r="J1" s="1115"/>
      <c r="K1" s="167" t="s">
        <v>7</v>
      </c>
    </row>
    <row r="2" spans="1:11" ht="15.75">
      <c r="A2" s="1116"/>
      <c r="B2" s="1116"/>
      <c r="C2" s="1116"/>
      <c r="D2" s="1116"/>
      <c r="E2" s="1116"/>
      <c r="F2" s="1116"/>
      <c r="G2" s="1116"/>
      <c r="H2" s="1116"/>
      <c r="I2" s="1116"/>
      <c r="J2" s="1116"/>
    </row>
    <row r="3" spans="1:11" ht="15.75">
      <c r="A3" s="1117" t="s">
        <v>265</v>
      </c>
      <c r="B3" s="1117"/>
      <c r="C3" s="1117"/>
      <c r="D3" s="1117"/>
      <c r="E3" s="1117"/>
      <c r="F3" s="1117"/>
      <c r="G3" s="1117"/>
      <c r="H3" s="1117"/>
      <c r="I3" s="1117"/>
      <c r="J3" s="1117"/>
      <c r="K3" s="167" t="s">
        <v>7</v>
      </c>
    </row>
    <row r="4" spans="1:11" ht="15.75">
      <c r="A4" s="1117" t="s">
        <v>314</v>
      </c>
      <c r="B4" s="1117"/>
      <c r="C4" s="1117"/>
      <c r="D4" s="1117"/>
      <c r="E4" s="1117"/>
      <c r="F4" s="1117"/>
      <c r="G4" s="1117"/>
      <c r="H4" s="1117"/>
      <c r="I4" s="1117"/>
      <c r="J4" s="1117"/>
      <c r="K4" s="167" t="s">
        <v>7</v>
      </c>
    </row>
    <row r="5" spans="1:11" ht="15.75">
      <c r="A5" s="1116" t="s">
        <v>313</v>
      </c>
      <c r="B5" s="1116"/>
      <c r="C5" s="1116"/>
      <c r="D5" s="1116"/>
      <c r="E5" s="1116"/>
      <c r="F5" s="1116"/>
      <c r="G5" s="1116"/>
      <c r="H5" s="1116"/>
      <c r="I5" s="1116"/>
      <c r="J5" s="1116"/>
      <c r="K5" s="167" t="s">
        <v>7</v>
      </c>
    </row>
    <row r="6" spans="1:11" ht="15.75">
      <c r="A6" s="1116"/>
      <c r="B6" s="1116"/>
      <c r="C6" s="1116"/>
      <c r="D6" s="1116"/>
      <c r="E6" s="1116"/>
      <c r="F6" s="1116"/>
      <c r="G6" s="1116"/>
      <c r="H6" s="1116"/>
      <c r="I6" s="1116"/>
      <c r="J6" s="1116"/>
    </row>
    <row r="7" spans="1:11">
      <c r="A7" s="1125"/>
      <c r="B7" s="1125"/>
      <c r="C7" s="1125"/>
      <c r="D7" s="1125"/>
      <c r="E7" s="1125"/>
      <c r="F7" s="1125"/>
      <c r="G7" s="1125"/>
      <c r="H7" s="1125"/>
      <c r="I7" s="1125"/>
      <c r="J7" s="1125"/>
    </row>
    <row r="8" spans="1:11">
      <c r="A8" s="253" t="s">
        <v>150</v>
      </c>
      <c r="B8" s="251"/>
      <c r="C8" s="1123"/>
      <c r="D8" s="1123"/>
      <c r="E8" s="1123"/>
      <c r="F8" s="1123"/>
      <c r="G8" s="1123"/>
      <c r="H8" s="1123"/>
      <c r="I8" s="1123"/>
      <c r="J8" s="1123"/>
      <c r="K8" s="167" t="s">
        <v>7</v>
      </c>
    </row>
    <row r="9" spans="1:11">
      <c r="A9" s="253" t="s">
        <v>151</v>
      </c>
      <c r="B9" s="254" t="s">
        <v>237</v>
      </c>
      <c r="C9" s="1123"/>
      <c r="D9" s="1123"/>
      <c r="E9" s="1123"/>
      <c r="F9" s="1123"/>
      <c r="G9" s="1123"/>
      <c r="H9" s="1123"/>
      <c r="I9" s="1123"/>
      <c r="J9" s="1123"/>
      <c r="K9" s="167" t="s">
        <v>7</v>
      </c>
    </row>
    <row r="10" spans="1:11">
      <c r="A10" s="253" t="s">
        <v>152</v>
      </c>
      <c r="B10" s="254" t="s">
        <v>260</v>
      </c>
      <c r="C10" s="1123"/>
      <c r="D10" s="1123"/>
      <c r="E10" s="1123"/>
      <c r="F10" s="1123"/>
      <c r="G10" s="1123"/>
      <c r="H10" s="1123"/>
      <c r="I10" s="1123"/>
      <c r="J10" s="1123"/>
      <c r="K10" s="167" t="s">
        <v>7</v>
      </c>
    </row>
    <row r="11" spans="1:11">
      <c r="A11" s="1129"/>
      <c r="B11" s="1129"/>
      <c r="C11" s="1129"/>
      <c r="D11" s="1129"/>
      <c r="E11" s="1129"/>
      <c r="F11" s="1129"/>
      <c r="G11" s="1129"/>
      <c r="H11" s="1129"/>
      <c r="I11" s="1129"/>
      <c r="J11" s="1129"/>
    </row>
    <row r="12" spans="1:11" ht="12.75" customHeight="1">
      <c r="A12" s="1109" t="s">
        <v>154</v>
      </c>
      <c r="B12" s="1110"/>
      <c r="C12" s="1120" t="s">
        <v>435</v>
      </c>
      <c r="D12" s="1105" t="s">
        <v>431</v>
      </c>
      <c r="E12" s="1105" t="s">
        <v>155</v>
      </c>
      <c r="F12" s="1105" t="s">
        <v>156</v>
      </c>
      <c r="G12" s="1105" t="s">
        <v>432</v>
      </c>
      <c r="H12" s="1105" t="s">
        <v>433</v>
      </c>
      <c r="I12" s="1105" t="s">
        <v>155</v>
      </c>
      <c r="J12" s="1118" t="s">
        <v>436</v>
      </c>
      <c r="K12" s="167" t="s">
        <v>7</v>
      </c>
    </row>
    <row r="13" spans="1:11" ht="12.75" customHeight="1">
      <c r="A13" s="1111"/>
      <c r="B13" s="1112"/>
      <c r="C13" s="1121"/>
      <c r="D13" s="1106"/>
      <c r="E13" s="1106"/>
      <c r="F13" s="1106"/>
      <c r="G13" s="1106"/>
      <c r="H13" s="1106"/>
      <c r="I13" s="1106"/>
      <c r="J13" s="1119"/>
      <c r="K13" s="167" t="s">
        <v>7</v>
      </c>
    </row>
    <row r="14" spans="1:11">
      <c r="A14" s="267" t="s">
        <v>157</v>
      </c>
      <c r="B14" s="256"/>
      <c r="C14" s="286"/>
      <c r="D14" s="286"/>
      <c r="E14" s="286"/>
      <c r="F14" s="286"/>
      <c r="G14" s="286"/>
      <c r="H14" s="286"/>
      <c r="I14" s="286"/>
      <c r="J14" s="287"/>
      <c r="K14" s="167" t="s">
        <v>7</v>
      </c>
    </row>
    <row r="15" spans="1:11">
      <c r="A15" s="268" t="s">
        <v>158</v>
      </c>
      <c r="B15" s="258" t="s">
        <v>159</v>
      </c>
      <c r="C15" s="288"/>
      <c r="D15" s="288"/>
      <c r="E15" s="288"/>
      <c r="F15" s="288"/>
      <c r="G15" s="288"/>
      <c r="H15" s="288"/>
      <c r="I15" s="288"/>
      <c r="J15" s="289"/>
      <c r="K15" s="167" t="s">
        <v>7</v>
      </c>
    </row>
    <row r="16" spans="1:11">
      <c r="A16" s="269" t="s">
        <v>160</v>
      </c>
      <c r="B16" s="260" t="s">
        <v>239</v>
      </c>
      <c r="C16" s="290"/>
      <c r="D16" s="290"/>
      <c r="E16" s="290"/>
      <c r="F16" s="290"/>
      <c r="G16" s="290"/>
      <c r="H16" s="290"/>
      <c r="I16" s="290"/>
      <c r="J16" s="291"/>
      <c r="K16" s="167" t="s">
        <v>7</v>
      </c>
    </row>
    <row r="17" spans="1:11">
      <c r="A17" s="269" t="s">
        <v>160</v>
      </c>
      <c r="B17" s="260" t="s">
        <v>164</v>
      </c>
      <c r="C17" s="290"/>
      <c r="D17" s="290"/>
      <c r="E17" s="290"/>
      <c r="F17" s="290"/>
      <c r="G17" s="290"/>
      <c r="H17" s="290"/>
      <c r="I17" s="290"/>
      <c r="J17" s="291"/>
      <c r="K17" s="167" t="s">
        <v>7</v>
      </c>
    </row>
    <row r="18" spans="1:11">
      <c r="A18" s="269" t="s">
        <v>167</v>
      </c>
      <c r="B18" s="260" t="s">
        <v>166</v>
      </c>
      <c r="C18" s="290"/>
      <c r="D18" s="290"/>
      <c r="E18" s="290"/>
      <c r="F18" s="290"/>
      <c r="G18" s="290"/>
      <c r="H18" s="290"/>
      <c r="I18" s="290"/>
      <c r="J18" s="291"/>
      <c r="K18" s="167" t="s">
        <v>7</v>
      </c>
    </row>
    <row r="19" spans="1:11">
      <c r="A19" s="269" t="s">
        <v>167</v>
      </c>
      <c r="B19" s="260" t="s">
        <v>240</v>
      </c>
      <c r="C19" s="290"/>
      <c r="D19" s="290"/>
      <c r="E19" s="290"/>
      <c r="F19" s="290"/>
      <c r="G19" s="290"/>
      <c r="H19" s="290"/>
      <c r="I19" s="290"/>
      <c r="J19" s="291"/>
      <c r="K19" s="167" t="s">
        <v>7</v>
      </c>
    </row>
    <row r="20" spans="1:11">
      <c r="A20" s="267" t="s">
        <v>171</v>
      </c>
      <c r="B20" s="256"/>
      <c r="C20" s="286"/>
      <c r="D20" s="286"/>
      <c r="E20" s="286"/>
      <c r="F20" s="286"/>
      <c r="G20" s="286"/>
      <c r="H20" s="286"/>
      <c r="I20" s="286"/>
      <c r="J20" s="287"/>
      <c r="K20" s="167" t="s">
        <v>7</v>
      </c>
    </row>
    <row r="21" spans="1:11">
      <c r="A21" s="269" t="s">
        <v>172</v>
      </c>
      <c r="B21" s="260" t="s">
        <v>173</v>
      </c>
      <c r="C21" s="290"/>
      <c r="D21" s="290"/>
      <c r="E21" s="290"/>
      <c r="F21" s="290"/>
      <c r="G21" s="290"/>
      <c r="H21" s="290"/>
      <c r="I21" s="290"/>
      <c r="J21" s="291"/>
      <c r="K21" s="167" t="s">
        <v>7</v>
      </c>
    </row>
    <row r="22" spans="1:11">
      <c r="A22" s="269" t="s">
        <v>241</v>
      </c>
      <c r="B22" s="260" t="s">
        <v>174</v>
      </c>
      <c r="C22" s="290"/>
      <c r="D22" s="290"/>
      <c r="E22" s="290"/>
      <c r="F22" s="290"/>
      <c r="G22" s="290"/>
      <c r="H22" s="290"/>
      <c r="I22" s="290"/>
      <c r="J22" s="291"/>
      <c r="K22" s="167" t="s">
        <v>7</v>
      </c>
    </row>
    <row r="23" spans="1:11">
      <c r="A23" s="269" t="s">
        <v>242</v>
      </c>
      <c r="B23" s="260" t="s">
        <v>243</v>
      </c>
      <c r="C23" s="290"/>
      <c r="D23" s="290"/>
      <c r="E23" s="290"/>
      <c r="F23" s="290"/>
      <c r="G23" s="290"/>
      <c r="H23" s="290"/>
      <c r="I23" s="290"/>
      <c r="J23" s="291"/>
      <c r="K23" s="167" t="s">
        <v>7</v>
      </c>
    </row>
    <row r="24" spans="1:11">
      <c r="A24" s="259">
        <v>23.2</v>
      </c>
      <c r="B24" s="260" t="s">
        <v>244</v>
      </c>
      <c r="C24" s="290"/>
      <c r="D24" s="290"/>
      <c r="E24" s="290"/>
      <c r="F24" s="290"/>
      <c r="G24" s="290"/>
      <c r="H24" s="290"/>
      <c r="I24" s="290"/>
      <c r="J24" s="291"/>
      <c r="K24" s="167" t="s">
        <v>7</v>
      </c>
    </row>
    <row r="25" spans="1:11">
      <c r="A25" s="269" t="s">
        <v>178</v>
      </c>
      <c r="B25" s="260" t="s">
        <v>179</v>
      </c>
      <c r="C25" s="290"/>
      <c r="D25" s="290"/>
      <c r="E25" s="290"/>
      <c r="F25" s="290"/>
      <c r="G25" s="290"/>
      <c r="H25" s="290"/>
      <c r="I25" s="290"/>
      <c r="J25" s="291"/>
      <c r="K25" s="167" t="s">
        <v>7</v>
      </c>
    </row>
    <row r="26" spans="1:11">
      <c r="A26" s="269" t="s">
        <v>178</v>
      </c>
      <c r="B26" s="260" t="s">
        <v>180</v>
      </c>
      <c r="C26" s="290"/>
      <c r="D26" s="290"/>
      <c r="E26" s="290"/>
      <c r="F26" s="290"/>
      <c r="G26" s="290"/>
      <c r="H26" s="290"/>
      <c r="I26" s="290"/>
      <c r="J26" s="291"/>
      <c r="K26" s="167" t="s">
        <v>7</v>
      </c>
    </row>
    <row r="27" spans="1:11">
      <c r="A27" s="269" t="s">
        <v>178</v>
      </c>
      <c r="B27" s="260" t="s">
        <v>181</v>
      </c>
      <c r="C27" s="290"/>
      <c r="D27" s="290"/>
      <c r="E27" s="290"/>
      <c r="F27" s="290"/>
      <c r="G27" s="290"/>
      <c r="H27" s="290"/>
      <c r="I27" s="290"/>
      <c r="J27" s="291"/>
      <c r="K27" s="167" t="s">
        <v>7</v>
      </c>
    </row>
    <row r="28" spans="1:11">
      <c r="A28" s="269" t="s">
        <v>178</v>
      </c>
      <c r="B28" s="260" t="s">
        <v>245</v>
      </c>
      <c r="C28" s="290"/>
      <c r="D28" s="290"/>
      <c r="E28" s="290"/>
      <c r="F28" s="290"/>
      <c r="G28" s="290"/>
      <c r="H28" s="290"/>
      <c r="I28" s="293"/>
      <c r="J28" s="291"/>
      <c r="K28" s="167" t="s">
        <v>7</v>
      </c>
    </row>
    <row r="29" spans="1:11">
      <c r="A29" s="269" t="s">
        <v>178</v>
      </c>
      <c r="B29" s="260" t="s">
        <v>246</v>
      </c>
      <c r="C29" s="290"/>
      <c r="D29" s="290"/>
      <c r="E29" s="290"/>
      <c r="F29" s="290"/>
      <c r="G29" s="290"/>
      <c r="H29" s="290"/>
      <c r="I29" s="293"/>
      <c r="J29" s="291"/>
      <c r="K29" s="167" t="s">
        <v>7</v>
      </c>
    </row>
    <row r="30" spans="1:11">
      <c r="A30" s="269" t="s">
        <v>247</v>
      </c>
      <c r="B30" s="260" t="s">
        <v>248</v>
      </c>
      <c r="C30" s="290"/>
      <c r="D30" s="290"/>
      <c r="E30" s="290"/>
      <c r="F30" s="290"/>
      <c r="G30" s="290"/>
      <c r="H30" s="290"/>
      <c r="I30" s="290"/>
      <c r="J30" s="291"/>
      <c r="K30" s="167" t="s">
        <v>7</v>
      </c>
    </row>
    <row r="31" spans="1:11">
      <c r="A31" s="259">
        <v>25.3</v>
      </c>
      <c r="B31" s="260" t="s">
        <v>185</v>
      </c>
      <c r="C31" s="290"/>
      <c r="D31" s="290"/>
      <c r="E31" s="290"/>
      <c r="F31" s="290"/>
      <c r="G31" s="290"/>
      <c r="H31" s="290"/>
      <c r="I31" s="290"/>
      <c r="J31" s="291"/>
      <c r="K31" s="167" t="s">
        <v>7</v>
      </c>
    </row>
    <row r="32" spans="1:11">
      <c r="A32" s="259">
        <v>25.3</v>
      </c>
      <c r="B32" s="260" t="s">
        <v>186</v>
      </c>
      <c r="C32" s="290"/>
      <c r="D32" s="290"/>
      <c r="E32" s="290"/>
      <c r="F32" s="290"/>
      <c r="G32" s="290"/>
      <c r="H32" s="290"/>
      <c r="I32" s="290"/>
      <c r="J32" s="291"/>
      <c r="K32" s="167" t="s">
        <v>7</v>
      </c>
    </row>
    <row r="33" spans="1:11">
      <c r="A33" s="259">
        <v>25.3</v>
      </c>
      <c r="B33" s="260" t="s">
        <v>187</v>
      </c>
      <c r="C33" s="290"/>
      <c r="D33" s="290"/>
      <c r="E33" s="290"/>
      <c r="F33" s="290"/>
      <c r="G33" s="290"/>
      <c r="H33" s="290"/>
      <c r="I33" s="290"/>
      <c r="J33" s="291"/>
      <c r="K33" s="167" t="s">
        <v>7</v>
      </c>
    </row>
    <row r="34" spans="1:11">
      <c r="A34" s="259">
        <v>25.3</v>
      </c>
      <c r="B34" s="260" t="s">
        <v>188</v>
      </c>
      <c r="C34" s="290"/>
      <c r="D34" s="290"/>
      <c r="E34" s="290"/>
      <c r="F34" s="290"/>
      <c r="G34" s="290"/>
      <c r="H34" s="290"/>
      <c r="I34" s="290"/>
      <c r="J34" s="291"/>
      <c r="K34" s="167" t="s">
        <v>7</v>
      </c>
    </row>
    <row r="35" spans="1:11">
      <c r="A35" s="259">
        <v>25.3</v>
      </c>
      <c r="B35" s="260" t="s">
        <v>189</v>
      </c>
      <c r="C35" s="290"/>
      <c r="D35" s="290"/>
      <c r="E35" s="290"/>
      <c r="F35" s="290"/>
      <c r="G35" s="290"/>
      <c r="H35" s="290"/>
      <c r="I35" s="290"/>
      <c r="J35" s="291"/>
      <c r="K35" s="167" t="s">
        <v>7</v>
      </c>
    </row>
    <row r="36" spans="1:11">
      <c r="A36" s="269" t="s">
        <v>195</v>
      </c>
      <c r="B36" s="260" t="s">
        <v>196</v>
      </c>
      <c r="C36" s="290"/>
      <c r="D36" s="290"/>
      <c r="E36" s="290"/>
      <c r="F36" s="290"/>
      <c r="G36" s="290"/>
      <c r="H36" s="290"/>
      <c r="I36" s="290"/>
      <c r="J36" s="291"/>
      <c r="K36" s="167" t="s">
        <v>7</v>
      </c>
    </row>
    <row r="37" spans="1:11">
      <c r="A37" s="259">
        <v>25.3</v>
      </c>
      <c r="B37" s="260" t="s">
        <v>250</v>
      </c>
      <c r="C37" s="290"/>
      <c r="D37" s="290"/>
      <c r="E37" s="290"/>
      <c r="F37" s="290"/>
      <c r="G37" s="290"/>
      <c r="H37" s="290"/>
      <c r="I37" s="290"/>
      <c r="J37" s="291"/>
      <c r="K37" s="167" t="s">
        <v>7</v>
      </c>
    </row>
    <row r="38" spans="1:11">
      <c r="A38" s="269" t="s">
        <v>191</v>
      </c>
      <c r="B38" s="260" t="s">
        <v>198</v>
      </c>
      <c r="C38" s="290"/>
      <c r="D38" s="290"/>
      <c r="E38" s="290"/>
      <c r="F38" s="290"/>
      <c r="G38" s="290"/>
      <c r="H38" s="290"/>
      <c r="I38" s="290"/>
      <c r="J38" s="291"/>
      <c r="K38" s="167" t="s">
        <v>7</v>
      </c>
    </row>
    <row r="39" spans="1:11">
      <c r="A39" s="451" t="s">
        <v>199</v>
      </c>
      <c r="B39" s="450" t="s">
        <v>200</v>
      </c>
      <c r="C39" s="295"/>
      <c r="D39" s="295"/>
      <c r="E39" s="295"/>
      <c r="F39" s="295"/>
      <c r="G39" s="295"/>
      <c r="H39" s="295"/>
      <c r="I39" s="295"/>
      <c r="J39" s="296"/>
      <c r="K39" s="167" t="s">
        <v>7</v>
      </c>
    </row>
    <row r="40" spans="1:11">
      <c r="A40" s="267" t="s">
        <v>206</v>
      </c>
      <c r="B40" s="256"/>
      <c r="C40" s="286"/>
      <c r="D40" s="286"/>
      <c r="E40" s="286"/>
      <c r="F40" s="286"/>
      <c r="G40" s="286"/>
      <c r="H40" s="286"/>
      <c r="I40" s="286"/>
      <c r="J40" s="287"/>
      <c r="K40" s="167" t="s">
        <v>7</v>
      </c>
    </row>
    <row r="41" spans="1:11">
      <c r="A41" s="269" t="s">
        <v>207</v>
      </c>
      <c r="B41" s="260" t="s">
        <v>251</v>
      </c>
      <c r="C41" s="290"/>
      <c r="D41" s="290"/>
      <c r="E41" s="290"/>
      <c r="F41" s="290"/>
      <c r="G41" s="290"/>
      <c r="H41" s="290"/>
      <c r="I41" s="290"/>
      <c r="J41" s="291"/>
      <c r="K41" s="167" t="s">
        <v>7</v>
      </c>
    </row>
    <row r="42" spans="1:11">
      <c r="A42" s="263" t="s">
        <v>207</v>
      </c>
      <c r="B42" s="262" t="s">
        <v>214</v>
      </c>
      <c r="C42" s="290"/>
      <c r="D42" s="290"/>
      <c r="E42" s="290"/>
      <c r="F42" s="290"/>
      <c r="G42" s="290"/>
      <c r="H42" s="290"/>
      <c r="I42" s="290"/>
      <c r="J42" s="291"/>
      <c r="K42" s="167" t="s">
        <v>7</v>
      </c>
    </row>
    <row r="43" spans="1:11">
      <c r="A43" s="263" t="s">
        <v>207</v>
      </c>
      <c r="B43" s="262" t="s">
        <v>215</v>
      </c>
      <c r="C43" s="290"/>
      <c r="D43" s="290"/>
      <c r="E43" s="290"/>
      <c r="F43" s="290"/>
      <c r="G43" s="290"/>
      <c r="H43" s="290"/>
      <c r="I43" s="290"/>
      <c r="J43" s="291"/>
      <c r="K43" s="167" t="s">
        <v>7</v>
      </c>
    </row>
    <row r="44" spans="1:11">
      <c r="A44" s="263" t="s">
        <v>207</v>
      </c>
      <c r="B44" s="262" t="s">
        <v>216</v>
      </c>
      <c r="C44" s="290"/>
      <c r="D44" s="290"/>
      <c r="E44" s="290"/>
      <c r="F44" s="290"/>
      <c r="G44" s="290"/>
      <c r="H44" s="290"/>
      <c r="I44" s="290"/>
      <c r="J44" s="291"/>
      <c r="K44" s="167" t="s">
        <v>7</v>
      </c>
    </row>
    <row r="45" spans="1:11">
      <c r="A45" s="263" t="s">
        <v>207</v>
      </c>
      <c r="B45" s="262" t="s">
        <v>217</v>
      </c>
      <c r="C45" s="290"/>
      <c r="D45" s="290"/>
      <c r="E45" s="290"/>
      <c r="F45" s="290"/>
      <c r="G45" s="290"/>
      <c r="H45" s="290"/>
      <c r="I45" s="290"/>
      <c r="J45" s="291"/>
      <c r="K45" s="167" t="s">
        <v>7</v>
      </c>
    </row>
    <row r="46" spans="1:11">
      <c r="A46" s="263" t="s">
        <v>207</v>
      </c>
      <c r="B46" s="262" t="s">
        <v>218</v>
      </c>
      <c r="C46" s="290"/>
      <c r="D46" s="290"/>
      <c r="E46" s="290"/>
      <c r="F46" s="290"/>
      <c r="G46" s="290"/>
      <c r="H46" s="290"/>
      <c r="I46" s="290"/>
      <c r="J46" s="291"/>
      <c r="K46" s="167" t="s">
        <v>7</v>
      </c>
    </row>
    <row r="47" spans="1:11">
      <c r="A47" s="261">
        <v>31</v>
      </c>
      <c r="B47" s="260" t="s">
        <v>219</v>
      </c>
      <c r="C47" s="290"/>
      <c r="D47" s="290"/>
      <c r="E47" s="292"/>
      <c r="F47" s="292"/>
      <c r="G47" s="290"/>
      <c r="H47" s="290"/>
      <c r="I47" s="290"/>
      <c r="J47" s="291"/>
      <c r="K47" s="167" t="s">
        <v>7</v>
      </c>
    </row>
    <row r="48" spans="1:11">
      <c r="A48" s="269" t="s">
        <v>253</v>
      </c>
      <c r="B48" s="260" t="s">
        <v>254</v>
      </c>
      <c r="C48" s="290"/>
      <c r="D48" s="290"/>
      <c r="E48" s="292"/>
      <c r="F48" s="292"/>
      <c r="G48" s="290"/>
      <c r="H48" s="290"/>
      <c r="I48" s="290"/>
      <c r="J48" s="291"/>
      <c r="K48" s="167" t="s">
        <v>7</v>
      </c>
    </row>
    <row r="49" spans="1:18">
      <c r="A49" s="267" t="s">
        <v>223</v>
      </c>
      <c r="B49" s="256"/>
      <c r="C49" s="286"/>
      <c r="D49" s="286"/>
      <c r="E49" s="286"/>
      <c r="F49" s="286"/>
      <c r="G49" s="286"/>
      <c r="H49" s="286"/>
      <c r="I49" s="286"/>
      <c r="J49" s="287"/>
      <c r="K49" s="167" t="s">
        <v>7</v>
      </c>
    </row>
    <row r="50" spans="1:18">
      <c r="A50" s="270" t="s">
        <v>224</v>
      </c>
      <c r="B50" s="265" t="s">
        <v>261</v>
      </c>
      <c r="C50" s="292"/>
      <c r="D50" s="292"/>
      <c r="E50" s="292"/>
      <c r="F50" s="292"/>
      <c r="G50" s="292"/>
      <c r="H50" s="292"/>
      <c r="I50" s="292"/>
      <c r="J50" s="294"/>
      <c r="K50" s="167" t="s">
        <v>7</v>
      </c>
    </row>
    <row r="51" spans="1:18" s="196" customFormat="1">
      <c r="A51" s="271" t="s">
        <v>224</v>
      </c>
      <c r="B51" s="272" t="s">
        <v>232</v>
      </c>
      <c r="C51" s="295"/>
      <c r="D51" s="295"/>
      <c r="E51" s="295"/>
      <c r="F51" s="295"/>
      <c r="G51" s="295"/>
      <c r="H51" s="295"/>
      <c r="I51" s="295"/>
      <c r="J51" s="296"/>
      <c r="K51" s="167" t="s">
        <v>7</v>
      </c>
    </row>
    <row r="52" spans="1:18">
      <c r="A52" s="284"/>
      <c r="B52" s="285" t="s">
        <v>233</v>
      </c>
      <c r="C52" s="297"/>
      <c r="D52" s="297"/>
      <c r="E52" s="297"/>
      <c r="F52" s="297"/>
      <c r="G52" s="297"/>
      <c r="H52" s="297"/>
      <c r="I52" s="297"/>
      <c r="J52" s="298"/>
      <c r="K52" s="171" t="s">
        <v>36</v>
      </c>
    </row>
    <row r="53" spans="1:18">
      <c r="A53" s="251"/>
      <c r="B53" s="251"/>
      <c r="C53" s="299"/>
      <c r="D53" s="299"/>
      <c r="E53" s="299"/>
      <c r="F53" s="299"/>
      <c r="G53" s="299"/>
      <c r="H53" s="299"/>
      <c r="I53" s="299"/>
      <c r="J53" s="299"/>
    </row>
    <row r="55" spans="1:18" ht="18.75">
      <c r="A55" s="1103" t="s">
        <v>334</v>
      </c>
      <c r="B55" s="1131"/>
      <c r="C55" s="1131"/>
      <c r="D55" s="1131"/>
      <c r="E55" s="1131"/>
      <c r="F55" s="1131"/>
      <c r="G55" s="1131"/>
      <c r="H55" s="1131"/>
      <c r="I55" s="1131"/>
      <c r="J55" s="1131"/>
      <c r="K55" s="197"/>
      <c r="L55" s="197"/>
      <c r="M55" s="197"/>
      <c r="N55" s="197"/>
      <c r="O55" s="197"/>
      <c r="P55" s="197"/>
      <c r="Q55" s="197"/>
      <c r="R55" s="197"/>
    </row>
    <row r="56" spans="1:18" ht="9.75" customHeight="1">
      <c r="A56" s="1113" t="s">
        <v>234</v>
      </c>
      <c r="B56" s="1132"/>
      <c r="C56" s="1132"/>
      <c r="D56" s="1132"/>
      <c r="E56" s="1132"/>
      <c r="F56" s="1132"/>
      <c r="G56" s="1132"/>
      <c r="H56" s="1132"/>
      <c r="I56" s="1132"/>
      <c r="J56" s="1132"/>
      <c r="K56" s="184"/>
      <c r="L56" s="184"/>
      <c r="M56" s="184"/>
      <c r="N56" s="184"/>
      <c r="O56" s="184"/>
      <c r="P56" s="184"/>
      <c r="Q56" s="184"/>
      <c r="R56" s="184"/>
    </row>
    <row r="57" spans="1:18" ht="11.25" customHeight="1">
      <c r="A57" s="174"/>
      <c r="B57" s="172"/>
      <c r="C57" s="172"/>
      <c r="D57" s="172"/>
      <c r="E57" s="172"/>
      <c r="F57" s="172"/>
      <c r="G57" s="172"/>
      <c r="H57" s="172"/>
      <c r="I57" s="172"/>
      <c r="J57" s="172"/>
      <c r="K57" s="197"/>
      <c r="L57" s="197"/>
      <c r="M57" s="197"/>
      <c r="N57" s="197"/>
      <c r="O57" s="197"/>
      <c r="P57" s="197"/>
      <c r="Q57" s="197"/>
      <c r="R57" s="197"/>
    </row>
    <row r="58" spans="1:18" ht="14.25" customHeight="1">
      <c r="A58" s="1104" t="s">
        <v>235</v>
      </c>
      <c r="B58" s="942"/>
      <c r="C58" s="942"/>
      <c r="D58" s="942"/>
      <c r="E58" s="942"/>
      <c r="F58" s="942"/>
      <c r="G58" s="942"/>
      <c r="H58" s="942"/>
      <c r="I58" s="942"/>
      <c r="J58" s="942"/>
      <c r="K58" s="70"/>
      <c r="L58" s="70"/>
      <c r="M58" s="70"/>
      <c r="N58" s="70"/>
      <c r="O58" s="70"/>
      <c r="P58" s="70"/>
      <c r="Q58" s="70"/>
      <c r="R58" s="70"/>
    </row>
    <row r="59" spans="1:18" ht="16.5" customHeight="1">
      <c r="A59" s="176"/>
      <c r="B59" s="177"/>
      <c r="C59" s="177"/>
      <c r="D59" s="177"/>
      <c r="E59" s="177"/>
      <c r="F59" s="177"/>
      <c r="G59" s="177"/>
      <c r="H59" s="177"/>
      <c r="I59" s="177"/>
      <c r="J59" s="177"/>
      <c r="K59" s="198"/>
      <c r="L59" s="198"/>
      <c r="M59" s="198"/>
      <c r="N59" s="198"/>
      <c r="O59" s="198"/>
      <c r="P59" s="198"/>
      <c r="Q59" s="198"/>
      <c r="R59" s="198"/>
    </row>
    <row r="60" spans="1:18" ht="16.5" customHeight="1">
      <c r="A60" s="1101" t="s">
        <v>236</v>
      </c>
      <c r="B60" s="1130"/>
      <c r="C60" s="1130"/>
      <c r="D60" s="1130"/>
      <c r="E60" s="1130"/>
      <c r="F60" s="1130"/>
      <c r="G60" s="1130"/>
      <c r="H60" s="1130"/>
      <c r="I60" s="1130"/>
      <c r="J60" s="1130"/>
      <c r="K60" s="70"/>
      <c r="L60" s="70"/>
      <c r="M60" s="70"/>
      <c r="N60" s="70"/>
      <c r="O60" s="70"/>
      <c r="P60" s="70"/>
      <c r="Q60" s="70"/>
      <c r="R60" s="70"/>
    </row>
    <row r="61" spans="1:18" ht="26.25" customHeight="1"/>
  </sheetData>
  <mergeCells count="24">
    <mergeCell ref="C9:J9"/>
    <mergeCell ref="C10:J10"/>
    <mergeCell ref="A11:J11"/>
    <mergeCell ref="A1:J1"/>
    <mergeCell ref="A2:J2"/>
    <mergeCell ref="A3:J3"/>
    <mergeCell ref="A4:J4"/>
    <mergeCell ref="A5:J5"/>
    <mergeCell ref="A6:J6"/>
    <mergeCell ref="A7:J7"/>
    <mergeCell ref="C8:J8"/>
    <mergeCell ref="A60:J60"/>
    <mergeCell ref="A12:B13"/>
    <mergeCell ref="A55:J55"/>
    <mergeCell ref="A56:J56"/>
    <mergeCell ref="A58:J58"/>
    <mergeCell ref="J12:J13"/>
    <mergeCell ref="H12:H13"/>
    <mergeCell ref="I12:I13"/>
    <mergeCell ref="D12:D13"/>
    <mergeCell ref="E12:E13"/>
    <mergeCell ref="F12:F13"/>
    <mergeCell ref="G12:G13"/>
    <mergeCell ref="C12:C13"/>
  </mergeCells>
  <phoneticPr fontId="46" type="noConversion"/>
  <printOptions horizontalCentered="1"/>
  <pageMargins left="0.75" right="0.75" top="0.3" bottom="1" header="0.1" footer="0.5"/>
  <pageSetup scale="79" fitToHeight="2" orientation="landscape" cellComments="asDisplayed" r:id="rId1"/>
  <headerFooter alignWithMargins="0">
    <oddFooter>&amp;C&amp;11Exhibit N:  Modular Cost for New Positions</oddFooter>
  </headerFooter>
  <rowBreaks count="1" manualBreakCount="1">
    <brk id="39" max="9" man="1"/>
  </rowBreaks>
  <legacyDrawing r:id="rId2"/>
</worksheet>
</file>

<file path=xl/worksheets/sheet19.xml><?xml version="1.0" encoding="utf-8"?>
<worksheet xmlns="http://schemas.openxmlformats.org/spreadsheetml/2006/main" xmlns:r="http://schemas.openxmlformats.org/officeDocument/2006/relationships">
  <sheetPr codeName="Sheet8"/>
  <dimension ref="A1:R60"/>
  <sheetViews>
    <sheetView view="pageBreakPreview" zoomScaleNormal="100" zoomScaleSheetLayoutView="100" workbookViewId="0">
      <selection activeCell="B17" sqref="B17"/>
    </sheetView>
  </sheetViews>
  <sheetFormatPr defaultRowHeight="12.75"/>
  <cols>
    <col min="1" max="1" width="10.6640625" style="168" customWidth="1"/>
    <col min="2" max="2" width="38.33203125" style="168" customWidth="1"/>
    <col min="3" max="3" width="9.5546875" style="170" customWidth="1"/>
    <col min="4" max="8" width="9.88671875" style="170" customWidth="1"/>
    <col min="9" max="16384" width="8.88671875" style="168"/>
  </cols>
  <sheetData>
    <row r="1" spans="1:10" ht="15.75">
      <c r="A1" s="1115" t="s">
        <v>149</v>
      </c>
      <c r="B1" s="1115"/>
      <c r="C1" s="1115"/>
      <c r="D1" s="1115"/>
      <c r="E1" s="1115"/>
      <c r="F1" s="1115"/>
      <c r="G1" s="1115"/>
      <c r="H1" s="1115"/>
      <c r="I1" s="199" t="s">
        <v>7</v>
      </c>
      <c r="J1" s="166"/>
    </row>
    <row r="2" spans="1:10" ht="15.75">
      <c r="A2" s="1116"/>
      <c r="B2" s="1116"/>
      <c r="C2" s="1116"/>
      <c r="D2" s="1116"/>
      <c r="E2" s="1116"/>
      <c r="F2" s="1116"/>
      <c r="G2" s="1116"/>
      <c r="H2" s="1116"/>
      <c r="I2" s="166"/>
      <c r="J2" s="166"/>
    </row>
    <row r="3" spans="1:10" ht="15.75">
      <c r="A3" s="1117" t="s">
        <v>265</v>
      </c>
      <c r="B3" s="1117"/>
      <c r="C3" s="1117"/>
      <c r="D3" s="1117"/>
      <c r="E3" s="1117"/>
      <c r="F3" s="1117"/>
      <c r="G3" s="1117"/>
      <c r="H3" s="1117"/>
      <c r="I3" s="199" t="s">
        <v>7</v>
      </c>
      <c r="J3" s="169"/>
    </row>
    <row r="4" spans="1:10" ht="15.75">
      <c r="A4" s="1117" t="s">
        <v>314</v>
      </c>
      <c r="B4" s="1117"/>
      <c r="C4" s="1117"/>
      <c r="D4" s="1117"/>
      <c r="E4" s="1117"/>
      <c r="F4" s="1117"/>
      <c r="G4" s="1117"/>
      <c r="H4" s="1117"/>
      <c r="I4" s="199" t="s">
        <v>7</v>
      </c>
      <c r="J4" s="169"/>
    </row>
    <row r="5" spans="1:10" ht="15.75">
      <c r="A5" s="1116" t="s">
        <v>313</v>
      </c>
      <c r="B5" s="1116"/>
      <c r="C5" s="1116"/>
      <c r="D5" s="1116"/>
      <c r="E5" s="1116"/>
      <c r="F5" s="1116"/>
      <c r="G5" s="1116"/>
      <c r="H5" s="1116"/>
      <c r="I5" s="199" t="s">
        <v>7</v>
      </c>
      <c r="J5" s="169"/>
    </row>
    <row r="6" spans="1:10" ht="15.75">
      <c r="A6" s="1124"/>
      <c r="B6" s="1124"/>
      <c r="C6" s="1124"/>
      <c r="D6" s="1124"/>
      <c r="E6" s="1124"/>
      <c r="F6" s="1124"/>
      <c r="G6" s="1124"/>
      <c r="H6" s="1124"/>
    </row>
    <row r="7" spans="1:10">
      <c r="A7" s="1125"/>
      <c r="B7" s="1125"/>
      <c r="C7" s="1125"/>
      <c r="D7" s="1125"/>
      <c r="E7" s="1125"/>
      <c r="F7" s="1125"/>
      <c r="G7" s="1125"/>
      <c r="H7" s="1125"/>
    </row>
    <row r="8" spans="1:10">
      <c r="A8" s="253" t="s">
        <v>150</v>
      </c>
      <c r="B8" s="251"/>
      <c r="C8" s="1123"/>
      <c r="D8" s="1123"/>
      <c r="E8" s="1123"/>
      <c r="F8" s="1123"/>
      <c r="G8" s="1123"/>
      <c r="H8" s="1123"/>
      <c r="I8" s="199" t="s">
        <v>7</v>
      </c>
    </row>
    <row r="9" spans="1:10">
      <c r="A9" s="253" t="s">
        <v>151</v>
      </c>
      <c r="B9" s="254" t="s">
        <v>237</v>
      </c>
      <c r="C9" s="1123"/>
      <c r="D9" s="1123"/>
      <c r="E9" s="1123"/>
      <c r="F9" s="1123"/>
      <c r="G9" s="1123"/>
      <c r="H9" s="1123"/>
      <c r="I9" s="199" t="s">
        <v>7</v>
      </c>
    </row>
    <row r="10" spans="1:10">
      <c r="A10" s="253" t="s">
        <v>152</v>
      </c>
      <c r="B10" s="254" t="s">
        <v>262</v>
      </c>
      <c r="C10" s="1123"/>
      <c r="D10" s="1123"/>
      <c r="E10" s="1123"/>
      <c r="F10" s="1123"/>
      <c r="G10" s="1123"/>
      <c r="H10" s="1123"/>
      <c r="I10" s="199" t="s">
        <v>7</v>
      </c>
    </row>
    <row r="11" spans="1:10">
      <c r="A11" s="1129"/>
      <c r="B11" s="1129"/>
      <c r="C11" s="1129"/>
      <c r="D11" s="1129"/>
      <c r="E11" s="1129"/>
      <c r="F11" s="1129"/>
      <c r="G11" s="1129"/>
      <c r="H11" s="1129"/>
    </row>
    <row r="12" spans="1:10" ht="12.75" customHeight="1">
      <c r="A12" s="1109" t="s">
        <v>154</v>
      </c>
      <c r="B12" s="1110"/>
      <c r="C12" s="1120" t="s">
        <v>439</v>
      </c>
      <c r="D12" s="1105" t="s">
        <v>431</v>
      </c>
      <c r="E12" s="1105" t="s">
        <v>155</v>
      </c>
      <c r="F12" s="1105" t="s">
        <v>156</v>
      </c>
      <c r="G12" s="1105" t="s">
        <v>432</v>
      </c>
      <c r="H12" s="1118" t="s">
        <v>440</v>
      </c>
      <c r="I12" s="199" t="s">
        <v>7</v>
      </c>
    </row>
    <row r="13" spans="1:10" ht="12.75" customHeight="1">
      <c r="A13" s="1111"/>
      <c r="B13" s="1112"/>
      <c r="C13" s="1121"/>
      <c r="D13" s="1106"/>
      <c r="E13" s="1106"/>
      <c r="F13" s="1106"/>
      <c r="G13" s="1106"/>
      <c r="H13" s="1119"/>
      <c r="I13" s="199" t="s">
        <v>7</v>
      </c>
    </row>
    <row r="14" spans="1:10">
      <c r="A14" s="267" t="s">
        <v>157</v>
      </c>
      <c r="B14" s="256"/>
      <c r="C14" s="286"/>
      <c r="D14" s="286"/>
      <c r="E14" s="286"/>
      <c r="F14" s="286"/>
      <c r="G14" s="286"/>
      <c r="H14" s="287"/>
      <c r="I14" s="199" t="s">
        <v>7</v>
      </c>
    </row>
    <row r="15" spans="1:10">
      <c r="A15" s="268" t="s">
        <v>158</v>
      </c>
      <c r="B15" s="258" t="s">
        <v>159</v>
      </c>
      <c r="C15" s="288"/>
      <c r="D15" s="288"/>
      <c r="E15" s="288"/>
      <c r="F15" s="288"/>
      <c r="G15" s="288"/>
      <c r="H15" s="289"/>
      <c r="I15" s="199" t="s">
        <v>7</v>
      </c>
    </row>
    <row r="16" spans="1:10">
      <c r="A16" s="269" t="s">
        <v>160</v>
      </c>
      <c r="B16" s="260" t="s">
        <v>239</v>
      </c>
      <c r="C16" s="290"/>
      <c r="D16" s="290"/>
      <c r="E16" s="290"/>
      <c r="F16" s="290"/>
      <c r="G16" s="290"/>
      <c r="H16" s="291"/>
      <c r="I16" s="199" t="s">
        <v>7</v>
      </c>
    </row>
    <row r="17" spans="1:9">
      <c r="A17" s="269" t="s">
        <v>160</v>
      </c>
      <c r="B17" s="260" t="s">
        <v>164</v>
      </c>
      <c r="C17" s="290"/>
      <c r="D17" s="290"/>
      <c r="E17" s="290"/>
      <c r="F17" s="290"/>
      <c r="G17" s="290"/>
      <c r="H17" s="291"/>
      <c r="I17" s="199" t="s">
        <v>7</v>
      </c>
    </row>
    <row r="18" spans="1:9">
      <c r="A18" s="269" t="s">
        <v>167</v>
      </c>
      <c r="B18" s="260" t="s">
        <v>166</v>
      </c>
      <c r="C18" s="290"/>
      <c r="D18" s="290"/>
      <c r="E18" s="290"/>
      <c r="F18" s="290"/>
      <c r="G18" s="290"/>
      <c r="H18" s="291"/>
      <c r="I18" s="199" t="s">
        <v>7</v>
      </c>
    </row>
    <row r="19" spans="1:9">
      <c r="A19" s="269" t="s">
        <v>167</v>
      </c>
      <c r="B19" s="260" t="s">
        <v>240</v>
      </c>
      <c r="C19" s="290"/>
      <c r="D19" s="290"/>
      <c r="E19" s="290"/>
      <c r="F19" s="290"/>
      <c r="G19" s="290"/>
      <c r="H19" s="291"/>
      <c r="I19" s="199" t="s">
        <v>7</v>
      </c>
    </row>
    <row r="20" spans="1:9">
      <c r="A20" s="267" t="s">
        <v>171</v>
      </c>
      <c r="B20" s="256"/>
      <c r="C20" s="286"/>
      <c r="D20" s="286"/>
      <c r="E20" s="286"/>
      <c r="F20" s="286"/>
      <c r="G20" s="286"/>
      <c r="H20" s="287"/>
      <c r="I20" s="199" t="s">
        <v>7</v>
      </c>
    </row>
    <row r="21" spans="1:9">
      <c r="A21" s="269" t="s">
        <v>172</v>
      </c>
      <c r="B21" s="260" t="s">
        <v>173</v>
      </c>
      <c r="C21" s="290"/>
      <c r="D21" s="290"/>
      <c r="E21" s="290"/>
      <c r="F21" s="290"/>
      <c r="G21" s="290"/>
      <c r="H21" s="291"/>
      <c r="I21" s="199" t="s">
        <v>7</v>
      </c>
    </row>
    <row r="22" spans="1:9">
      <c r="A22" s="261">
        <v>22</v>
      </c>
      <c r="B22" s="260" t="s">
        <v>174</v>
      </c>
      <c r="C22" s="290"/>
      <c r="D22" s="290"/>
      <c r="E22" s="290"/>
      <c r="F22" s="290"/>
      <c r="G22" s="290"/>
      <c r="H22" s="291"/>
      <c r="I22" s="199" t="s">
        <v>7</v>
      </c>
    </row>
    <row r="23" spans="1:9">
      <c r="A23" s="269" t="s">
        <v>242</v>
      </c>
      <c r="B23" s="260" t="s">
        <v>243</v>
      </c>
      <c r="C23" s="290"/>
      <c r="D23" s="290"/>
      <c r="E23" s="290"/>
      <c r="F23" s="290"/>
      <c r="G23" s="290"/>
      <c r="H23" s="291"/>
      <c r="I23" s="199" t="s">
        <v>7</v>
      </c>
    </row>
    <row r="24" spans="1:9">
      <c r="A24" s="259">
        <v>23.2</v>
      </c>
      <c r="B24" s="260" t="s">
        <v>244</v>
      </c>
      <c r="C24" s="290"/>
      <c r="D24" s="290"/>
      <c r="E24" s="290"/>
      <c r="F24" s="290"/>
      <c r="G24" s="290"/>
      <c r="H24" s="291"/>
      <c r="I24" s="199" t="s">
        <v>7</v>
      </c>
    </row>
    <row r="25" spans="1:9">
      <c r="A25" s="269" t="s">
        <v>178</v>
      </c>
      <c r="B25" s="260" t="s">
        <v>179</v>
      </c>
      <c r="C25" s="290"/>
      <c r="D25" s="290"/>
      <c r="E25" s="290"/>
      <c r="F25" s="290"/>
      <c r="G25" s="290"/>
      <c r="H25" s="291"/>
      <c r="I25" s="199" t="s">
        <v>7</v>
      </c>
    </row>
    <row r="26" spans="1:9">
      <c r="A26" s="269" t="s">
        <v>178</v>
      </c>
      <c r="B26" s="260" t="s">
        <v>180</v>
      </c>
      <c r="C26" s="290"/>
      <c r="D26" s="290"/>
      <c r="E26" s="290"/>
      <c r="F26" s="290"/>
      <c r="G26" s="290"/>
      <c r="H26" s="291"/>
      <c r="I26" s="199" t="s">
        <v>7</v>
      </c>
    </row>
    <row r="27" spans="1:9">
      <c r="A27" s="269" t="s">
        <v>178</v>
      </c>
      <c r="B27" s="260" t="s">
        <v>181</v>
      </c>
      <c r="C27" s="290"/>
      <c r="D27" s="290"/>
      <c r="E27" s="290"/>
      <c r="F27" s="290"/>
      <c r="G27" s="290"/>
      <c r="H27" s="291"/>
      <c r="I27" s="199" t="s">
        <v>7</v>
      </c>
    </row>
    <row r="28" spans="1:9">
      <c r="A28" s="269" t="s">
        <v>178</v>
      </c>
      <c r="B28" s="260" t="s">
        <v>245</v>
      </c>
      <c r="C28" s="290"/>
      <c r="D28" s="290"/>
      <c r="E28" s="290"/>
      <c r="F28" s="290"/>
      <c r="G28" s="290"/>
      <c r="H28" s="291"/>
      <c r="I28" s="199" t="s">
        <v>7</v>
      </c>
    </row>
    <row r="29" spans="1:9">
      <c r="A29" s="269" t="s">
        <v>178</v>
      </c>
      <c r="B29" s="260" t="s">
        <v>246</v>
      </c>
      <c r="C29" s="290"/>
      <c r="D29" s="290"/>
      <c r="E29" s="290"/>
      <c r="F29" s="290"/>
      <c r="G29" s="290"/>
      <c r="H29" s="291"/>
      <c r="I29" s="199" t="s">
        <v>7</v>
      </c>
    </row>
    <row r="30" spans="1:9">
      <c r="A30" s="269" t="s">
        <v>247</v>
      </c>
      <c r="B30" s="260" t="s">
        <v>248</v>
      </c>
      <c r="C30" s="290"/>
      <c r="D30" s="290"/>
      <c r="E30" s="290"/>
      <c r="F30" s="290"/>
      <c r="G30" s="290"/>
      <c r="H30" s="291"/>
      <c r="I30" s="199" t="s">
        <v>7</v>
      </c>
    </row>
    <row r="31" spans="1:9">
      <c r="A31" s="259">
        <v>25.3</v>
      </c>
      <c r="B31" s="260" t="s">
        <v>185</v>
      </c>
      <c r="C31" s="290"/>
      <c r="D31" s="290"/>
      <c r="E31" s="290"/>
      <c r="F31" s="290"/>
      <c r="G31" s="290"/>
      <c r="H31" s="291"/>
      <c r="I31" s="199" t="s">
        <v>7</v>
      </c>
    </row>
    <row r="32" spans="1:9">
      <c r="A32" s="259">
        <v>25.3</v>
      </c>
      <c r="B32" s="260" t="s">
        <v>186</v>
      </c>
      <c r="C32" s="290"/>
      <c r="D32" s="290"/>
      <c r="E32" s="290"/>
      <c r="F32" s="290"/>
      <c r="G32" s="290"/>
      <c r="H32" s="291"/>
      <c r="I32" s="199" t="s">
        <v>7</v>
      </c>
    </row>
    <row r="33" spans="1:9">
      <c r="A33" s="259">
        <v>25.3</v>
      </c>
      <c r="B33" s="260" t="s">
        <v>187</v>
      </c>
      <c r="C33" s="290"/>
      <c r="D33" s="290"/>
      <c r="E33" s="290"/>
      <c r="F33" s="290"/>
      <c r="G33" s="290"/>
      <c r="H33" s="291"/>
      <c r="I33" s="199" t="s">
        <v>7</v>
      </c>
    </row>
    <row r="34" spans="1:9">
      <c r="A34" s="259">
        <v>25.3</v>
      </c>
      <c r="B34" s="260" t="s">
        <v>188</v>
      </c>
      <c r="C34" s="290"/>
      <c r="D34" s="290"/>
      <c r="E34" s="290"/>
      <c r="F34" s="290"/>
      <c r="G34" s="290"/>
      <c r="H34" s="291"/>
      <c r="I34" s="199" t="s">
        <v>7</v>
      </c>
    </row>
    <row r="35" spans="1:9">
      <c r="A35" s="259">
        <v>25.3</v>
      </c>
      <c r="B35" s="260" t="s">
        <v>189</v>
      </c>
      <c r="C35" s="290"/>
      <c r="D35" s="290"/>
      <c r="E35" s="290"/>
      <c r="F35" s="290"/>
      <c r="G35" s="290"/>
      <c r="H35" s="291"/>
      <c r="I35" s="199" t="s">
        <v>7</v>
      </c>
    </row>
    <row r="36" spans="1:9">
      <c r="A36" s="259">
        <v>25.3</v>
      </c>
      <c r="B36" s="260" t="s">
        <v>250</v>
      </c>
      <c r="C36" s="290"/>
      <c r="D36" s="290"/>
      <c r="E36" s="290"/>
      <c r="F36" s="290"/>
      <c r="G36" s="290"/>
      <c r="H36" s="291"/>
      <c r="I36" s="199" t="s">
        <v>7</v>
      </c>
    </row>
    <row r="37" spans="1:9">
      <c r="A37" s="269" t="s">
        <v>191</v>
      </c>
      <c r="B37" s="260" t="s">
        <v>198</v>
      </c>
      <c r="C37" s="290"/>
      <c r="D37" s="290"/>
      <c r="E37" s="290"/>
      <c r="F37" s="290"/>
      <c r="G37" s="290"/>
      <c r="H37" s="291"/>
      <c r="I37" s="199" t="s">
        <v>7</v>
      </c>
    </row>
    <row r="38" spans="1:9">
      <c r="A38" s="451" t="s">
        <v>199</v>
      </c>
      <c r="B38" s="450" t="s">
        <v>200</v>
      </c>
      <c r="C38" s="295"/>
      <c r="D38" s="295"/>
      <c r="E38" s="295"/>
      <c r="F38" s="295"/>
      <c r="G38" s="295"/>
      <c r="H38" s="296"/>
      <c r="I38" s="199" t="s">
        <v>7</v>
      </c>
    </row>
    <row r="39" spans="1:9">
      <c r="A39" s="267" t="s">
        <v>206</v>
      </c>
      <c r="B39" s="256"/>
      <c r="C39" s="286"/>
      <c r="D39" s="286"/>
      <c r="E39" s="286"/>
      <c r="F39" s="286"/>
      <c r="G39" s="286"/>
      <c r="H39" s="287"/>
      <c r="I39" s="199" t="s">
        <v>7</v>
      </c>
    </row>
    <row r="40" spans="1:9">
      <c r="A40" s="269" t="s">
        <v>207</v>
      </c>
      <c r="B40" s="260" t="s">
        <v>251</v>
      </c>
      <c r="C40" s="290"/>
      <c r="D40" s="290"/>
      <c r="E40" s="290"/>
      <c r="F40" s="290"/>
      <c r="G40" s="290"/>
      <c r="H40" s="291"/>
      <c r="I40" s="199" t="s">
        <v>7</v>
      </c>
    </row>
    <row r="41" spans="1:9">
      <c r="A41" s="263" t="s">
        <v>207</v>
      </c>
      <c r="B41" s="262" t="s">
        <v>214</v>
      </c>
      <c r="C41" s="290"/>
      <c r="D41" s="290"/>
      <c r="E41" s="290"/>
      <c r="F41" s="290"/>
      <c r="G41" s="290"/>
      <c r="H41" s="291"/>
      <c r="I41" s="199" t="s">
        <v>7</v>
      </c>
    </row>
    <row r="42" spans="1:9">
      <c r="A42" s="263" t="s">
        <v>207</v>
      </c>
      <c r="B42" s="262" t="s">
        <v>215</v>
      </c>
      <c r="C42" s="290"/>
      <c r="D42" s="290"/>
      <c r="E42" s="290"/>
      <c r="F42" s="290"/>
      <c r="G42" s="290"/>
      <c r="H42" s="291"/>
      <c r="I42" s="199" t="s">
        <v>7</v>
      </c>
    </row>
    <row r="43" spans="1:9">
      <c r="A43" s="263" t="s">
        <v>207</v>
      </c>
      <c r="B43" s="262" t="s">
        <v>263</v>
      </c>
      <c r="C43" s="290"/>
      <c r="D43" s="290"/>
      <c r="E43" s="290"/>
      <c r="F43" s="290"/>
      <c r="G43" s="290"/>
      <c r="H43" s="291"/>
      <c r="I43" s="199" t="s">
        <v>7</v>
      </c>
    </row>
    <row r="44" spans="1:9">
      <c r="A44" s="263" t="s">
        <v>207</v>
      </c>
      <c r="B44" s="262" t="s">
        <v>216</v>
      </c>
      <c r="C44" s="290"/>
      <c r="D44" s="290"/>
      <c r="E44" s="290"/>
      <c r="F44" s="290"/>
      <c r="G44" s="290"/>
      <c r="H44" s="291"/>
      <c r="I44" s="199" t="s">
        <v>7</v>
      </c>
    </row>
    <row r="45" spans="1:9">
      <c r="A45" s="263" t="s">
        <v>207</v>
      </c>
      <c r="B45" s="262" t="s">
        <v>217</v>
      </c>
      <c r="C45" s="290"/>
      <c r="D45" s="290"/>
      <c r="E45" s="290"/>
      <c r="F45" s="290"/>
      <c r="G45" s="290"/>
      <c r="H45" s="291"/>
      <c r="I45" s="199" t="s">
        <v>7</v>
      </c>
    </row>
    <row r="46" spans="1:9">
      <c r="A46" s="263" t="s">
        <v>207</v>
      </c>
      <c r="B46" s="262" t="s">
        <v>218</v>
      </c>
      <c r="C46" s="290"/>
      <c r="D46" s="290"/>
      <c r="E46" s="290"/>
      <c r="F46" s="290"/>
      <c r="G46" s="290"/>
      <c r="H46" s="291"/>
      <c r="I46" s="199" t="s">
        <v>7</v>
      </c>
    </row>
    <row r="47" spans="1:9">
      <c r="A47" s="269" t="s">
        <v>207</v>
      </c>
      <c r="B47" s="260" t="s">
        <v>219</v>
      </c>
      <c r="C47" s="290"/>
      <c r="D47" s="290"/>
      <c r="E47" s="292"/>
      <c r="F47" s="292"/>
      <c r="G47" s="290"/>
      <c r="H47" s="291"/>
      <c r="I47" s="199" t="s">
        <v>7</v>
      </c>
    </row>
    <row r="48" spans="1:9">
      <c r="A48" s="269" t="s">
        <v>253</v>
      </c>
      <c r="B48" s="260" t="s">
        <v>254</v>
      </c>
      <c r="C48" s="290"/>
      <c r="D48" s="290"/>
      <c r="E48" s="292"/>
      <c r="F48" s="292"/>
      <c r="G48" s="290"/>
      <c r="H48" s="291"/>
      <c r="I48" s="199" t="s">
        <v>7</v>
      </c>
    </row>
    <row r="49" spans="1:18">
      <c r="A49" s="267" t="s">
        <v>223</v>
      </c>
      <c r="B49" s="256"/>
      <c r="C49" s="286"/>
      <c r="D49" s="286"/>
      <c r="E49" s="286"/>
      <c r="F49" s="286"/>
      <c r="G49" s="286"/>
      <c r="H49" s="287"/>
      <c r="I49" s="199" t="s">
        <v>7</v>
      </c>
    </row>
    <row r="50" spans="1:18">
      <c r="A50" s="269" t="s">
        <v>224</v>
      </c>
      <c r="B50" s="260" t="s">
        <v>261</v>
      </c>
      <c r="C50" s="290"/>
      <c r="D50" s="290"/>
      <c r="E50" s="290"/>
      <c r="F50" s="290"/>
      <c r="G50" s="290"/>
      <c r="H50" s="291"/>
      <c r="I50" s="199" t="s">
        <v>7</v>
      </c>
    </row>
    <row r="51" spans="1:18">
      <c r="A51" s="263" t="s">
        <v>224</v>
      </c>
      <c r="B51" s="262" t="s">
        <v>232</v>
      </c>
      <c r="C51" s="290"/>
      <c r="D51" s="290"/>
      <c r="E51" s="290"/>
      <c r="F51" s="290"/>
      <c r="G51" s="290"/>
      <c r="H51" s="291"/>
      <c r="I51" s="199" t="s">
        <v>7</v>
      </c>
    </row>
    <row r="52" spans="1:18">
      <c r="A52" s="267"/>
      <c r="B52" s="256" t="s">
        <v>233</v>
      </c>
      <c r="C52" s="286"/>
      <c r="D52" s="286"/>
      <c r="E52" s="286"/>
      <c r="F52" s="286"/>
      <c r="G52" s="286"/>
      <c r="H52" s="287"/>
      <c r="I52" s="167" t="s">
        <v>36</v>
      </c>
    </row>
    <row r="55" spans="1:18" ht="15.75">
      <c r="A55" s="1103" t="s">
        <v>334</v>
      </c>
      <c r="B55" s="1133"/>
      <c r="C55" s="1133"/>
      <c r="D55" s="1133"/>
      <c r="E55" s="1133"/>
      <c r="F55" s="1133"/>
      <c r="G55" s="1133"/>
      <c r="H55" s="1133"/>
      <c r="I55" s="172"/>
      <c r="J55" s="172"/>
      <c r="K55" s="172"/>
      <c r="L55" s="172"/>
      <c r="M55" s="172"/>
      <c r="N55" s="172"/>
      <c r="O55" s="172"/>
      <c r="P55" s="172"/>
      <c r="Q55" s="172"/>
      <c r="R55" s="172"/>
    </row>
    <row r="56" spans="1:18" ht="15">
      <c r="A56" s="1113" t="s">
        <v>234</v>
      </c>
      <c r="B56" s="1133"/>
      <c r="C56" s="1133"/>
      <c r="D56" s="1133"/>
      <c r="E56" s="1133"/>
      <c r="F56" s="1133"/>
      <c r="G56" s="1133"/>
      <c r="H56" s="1133"/>
      <c r="I56" s="192"/>
      <c r="J56" s="192"/>
      <c r="K56" s="192"/>
      <c r="L56" s="192"/>
      <c r="M56" s="192"/>
      <c r="N56" s="192"/>
      <c r="O56" s="192"/>
      <c r="P56" s="192"/>
      <c r="Q56" s="192"/>
      <c r="R56" s="192"/>
    </row>
    <row r="57" spans="1:18" ht="13.5">
      <c r="A57" s="174"/>
      <c r="B57" s="172"/>
      <c r="C57" s="172"/>
      <c r="D57" s="172"/>
      <c r="E57" s="172"/>
      <c r="F57" s="172"/>
      <c r="G57" s="172"/>
      <c r="H57" s="172"/>
      <c r="I57" s="172"/>
      <c r="J57" s="172"/>
      <c r="K57" s="172"/>
      <c r="L57" s="172"/>
      <c r="M57" s="172"/>
      <c r="N57" s="172"/>
      <c r="O57" s="172"/>
      <c r="P57" s="172"/>
      <c r="Q57" s="172"/>
      <c r="R57" s="172"/>
    </row>
    <row r="58" spans="1:18" ht="30.75" customHeight="1">
      <c r="A58" s="1104" t="s">
        <v>235</v>
      </c>
      <c r="B58" s="1133"/>
      <c r="C58" s="1133"/>
      <c r="D58" s="1133"/>
      <c r="E58" s="1133"/>
      <c r="F58" s="1133"/>
      <c r="G58" s="1133"/>
      <c r="H58" s="1133"/>
      <c r="I58" s="175"/>
      <c r="J58" s="175"/>
      <c r="K58" s="175"/>
      <c r="L58" s="175"/>
      <c r="M58" s="175"/>
      <c r="N58" s="175"/>
      <c r="O58" s="175"/>
      <c r="P58" s="175"/>
      <c r="Q58" s="175"/>
      <c r="R58" s="175"/>
    </row>
    <row r="59" spans="1:18">
      <c r="A59" s="176"/>
      <c r="B59" s="177"/>
      <c r="C59" s="177"/>
      <c r="D59" s="177"/>
      <c r="E59" s="177"/>
      <c r="F59" s="177"/>
      <c r="G59" s="177"/>
      <c r="H59" s="177"/>
      <c r="I59" s="177"/>
      <c r="J59" s="177"/>
      <c r="K59" s="177"/>
      <c r="L59" s="177"/>
      <c r="M59" s="177"/>
      <c r="N59" s="177"/>
      <c r="O59" s="177"/>
      <c r="P59" s="177"/>
      <c r="Q59" s="177"/>
      <c r="R59" s="177"/>
    </row>
    <row r="60" spans="1:18" ht="29.25" customHeight="1">
      <c r="A60" s="1101" t="s">
        <v>236</v>
      </c>
      <c r="B60" s="1133"/>
      <c r="C60" s="1133"/>
      <c r="D60" s="1133"/>
      <c r="E60" s="1133"/>
      <c r="F60" s="1133"/>
      <c r="G60" s="1133"/>
      <c r="H60" s="1133"/>
      <c r="I60" s="175"/>
      <c r="J60" s="175"/>
      <c r="K60" s="175"/>
      <c r="L60" s="175"/>
      <c r="M60" s="175"/>
      <c r="N60" s="175"/>
      <c r="O60" s="175"/>
      <c r="P60" s="175"/>
      <c r="Q60" s="175"/>
      <c r="R60" s="175"/>
    </row>
  </sheetData>
  <mergeCells count="22">
    <mergeCell ref="A1:H1"/>
    <mergeCell ref="A2:H2"/>
    <mergeCell ref="A3:H3"/>
    <mergeCell ref="A4:H4"/>
    <mergeCell ref="A11:H11"/>
    <mergeCell ref="C10:H10"/>
    <mergeCell ref="C9:H9"/>
    <mergeCell ref="A5:H5"/>
    <mergeCell ref="A6:H6"/>
    <mergeCell ref="A7:H7"/>
    <mergeCell ref="C8:H8"/>
    <mergeCell ref="A60:H60"/>
    <mergeCell ref="A12:B13"/>
    <mergeCell ref="A55:H55"/>
    <mergeCell ref="C12:C13"/>
    <mergeCell ref="D12:D13"/>
    <mergeCell ref="E12:E13"/>
    <mergeCell ref="G12:G13"/>
    <mergeCell ref="H12:H13"/>
    <mergeCell ref="F12:F13"/>
    <mergeCell ref="A56:H56"/>
    <mergeCell ref="A58:H58"/>
  </mergeCells>
  <phoneticPr fontId="46" type="noConversion"/>
  <printOptions horizontalCentered="1"/>
  <pageMargins left="0.75" right="0.75" top="0.3" bottom="1" header="0.1" footer="0.5"/>
  <pageSetup scale="93" fitToHeight="2" orientation="landscape" cellComments="asDisplayed" r:id="rId1"/>
  <headerFooter alignWithMargins="0">
    <oddFooter>&amp;C&amp;11Exhibit N:  Modular Cost for New Positions</oddFooter>
  </headerFooter>
  <rowBreaks count="1" manualBreakCount="1">
    <brk id="38" max="7" man="1"/>
  </rowBreaks>
  <legacyDrawing r:id="rId2"/>
</worksheet>
</file>

<file path=xl/worksheets/sheet2.xml><?xml version="1.0" encoding="utf-8"?>
<worksheet xmlns="http://schemas.openxmlformats.org/spreadsheetml/2006/main" xmlns:r="http://schemas.openxmlformats.org/officeDocument/2006/relationships">
  <sheetPr codeName="Sheet4"/>
  <dimension ref="A1:Y98"/>
  <sheetViews>
    <sheetView showGridLines="0" showOutlineSymbols="0" view="pageBreakPreview" zoomScale="65" zoomScaleNormal="75" zoomScaleSheetLayoutView="65" workbookViewId="0">
      <selection sqref="A1:X1"/>
    </sheetView>
  </sheetViews>
  <sheetFormatPr defaultColWidth="9.6640625" defaultRowHeight="15.75"/>
  <cols>
    <col min="1" max="2" width="2.5546875" style="469" customWidth="1"/>
    <col min="3" max="3" width="25" style="469" customWidth="1"/>
    <col min="4" max="4" width="6.88671875" style="14" customWidth="1"/>
    <col min="5" max="5" width="6.21875" style="14" customWidth="1"/>
    <col min="6" max="6" width="10.21875" style="14" customWidth="1"/>
    <col min="7" max="7" width="8.44140625" style="14" bestFit="1" customWidth="1"/>
    <col min="8" max="8" width="6.21875" style="14" customWidth="1"/>
    <col min="9" max="9" width="9.77734375" style="14" customWidth="1"/>
    <col min="10" max="10" width="6.21875" style="14" bestFit="1" customWidth="1"/>
    <col min="11" max="11" width="5.6640625" style="14" customWidth="1"/>
    <col min="12" max="12" width="9.33203125" style="14" bestFit="1" customWidth="1"/>
    <col min="13" max="13" width="7" style="14" bestFit="1" customWidth="1"/>
    <col min="14" max="14" width="6.109375" style="14" customWidth="1"/>
    <col min="15" max="15" width="9.77734375" style="14" customWidth="1"/>
    <col min="16" max="17" width="5.6640625" style="14" customWidth="1"/>
    <col min="18" max="18" width="8.5546875" style="14" customWidth="1"/>
    <col min="19" max="19" width="6.109375" style="14" customWidth="1"/>
    <col min="20" max="20" width="5.6640625" style="14" customWidth="1"/>
    <col min="21" max="21" width="7" style="14" customWidth="1"/>
    <col min="22" max="22" width="9.5546875" style="14" customWidth="1"/>
    <col min="23" max="23" width="9.77734375" style="14" bestFit="1" customWidth="1"/>
    <col min="24" max="24" width="13.21875" style="14" bestFit="1" customWidth="1"/>
    <col min="25" max="25" width="6.5546875" style="88" customWidth="1"/>
    <col min="26" max="26" width="6.5546875" style="469" customWidth="1"/>
    <col min="27" max="27" width="7.6640625" style="469" customWidth="1"/>
    <col min="28" max="16384" width="9.6640625" style="469"/>
  </cols>
  <sheetData>
    <row r="1" spans="1:25" ht="23.25">
      <c r="A1" s="865" t="s">
        <v>46</v>
      </c>
      <c r="B1" s="866"/>
      <c r="C1" s="866"/>
      <c r="D1" s="866"/>
      <c r="E1" s="866"/>
      <c r="F1" s="866"/>
      <c r="G1" s="866"/>
      <c r="H1" s="866"/>
      <c r="I1" s="866"/>
      <c r="J1" s="866"/>
      <c r="K1" s="866"/>
      <c r="L1" s="866"/>
      <c r="M1" s="866"/>
      <c r="N1" s="866"/>
      <c r="O1" s="866"/>
      <c r="P1" s="866"/>
      <c r="Q1" s="866"/>
      <c r="R1" s="866"/>
      <c r="S1" s="866"/>
      <c r="T1" s="866"/>
      <c r="U1" s="866"/>
      <c r="V1" s="866"/>
      <c r="W1" s="866"/>
      <c r="X1" s="866"/>
      <c r="Y1" s="87" t="s">
        <v>7</v>
      </c>
    </row>
    <row r="2" spans="1:25">
      <c r="A2" s="867"/>
      <c r="B2" s="867"/>
      <c r="C2" s="867"/>
      <c r="D2" s="867"/>
      <c r="E2" s="867"/>
      <c r="F2" s="867"/>
      <c r="G2" s="867"/>
      <c r="H2" s="867"/>
      <c r="I2" s="867"/>
      <c r="J2" s="867"/>
      <c r="K2" s="867"/>
      <c r="L2" s="867"/>
      <c r="M2" s="867"/>
      <c r="N2" s="867"/>
      <c r="O2" s="867"/>
      <c r="P2" s="867"/>
      <c r="Q2" s="867"/>
      <c r="R2" s="867"/>
      <c r="S2" s="867"/>
      <c r="T2" s="867"/>
      <c r="U2" s="867"/>
      <c r="V2" s="867"/>
      <c r="W2" s="867"/>
      <c r="X2" s="867"/>
      <c r="Y2" s="87" t="s">
        <v>7</v>
      </c>
    </row>
    <row r="3" spans="1:25">
      <c r="A3" s="859"/>
      <c r="B3" s="859"/>
      <c r="C3" s="859"/>
      <c r="D3" s="859"/>
      <c r="E3" s="859"/>
      <c r="F3" s="859"/>
      <c r="G3" s="859"/>
      <c r="H3" s="859"/>
      <c r="I3" s="859"/>
      <c r="J3" s="859"/>
      <c r="K3" s="859"/>
      <c r="L3" s="859"/>
      <c r="M3" s="859"/>
      <c r="N3" s="859"/>
      <c r="O3" s="859"/>
      <c r="P3" s="859"/>
      <c r="Q3" s="859"/>
      <c r="R3" s="859"/>
      <c r="S3" s="859"/>
      <c r="T3" s="859"/>
      <c r="U3" s="859"/>
      <c r="V3" s="859"/>
      <c r="W3" s="859"/>
      <c r="X3" s="859"/>
      <c r="Y3" s="87" t="s">
        <v>7</v>
      </c>
    </row>
    <row r="4" spans="1:25" ht="22.5">
      <c r="A4" s="819" t="s">
        <v>324</v>
      </c>
      <c r="B4" s="820"/>
      <c r="C4" s="820"/>
      <c r="D4" s="820"/>
      <c r="E4" s="820"/>
      <c r="F4" s="820"/>
      <c r="G4" s="820"/>
      <c r="H4" s="820"/>
      <c r="I4" s="820"/>
      <c r="J4" s="820"/>
      <c r="K4" s="820"/>
      <c r="L4" s="820"/>
      <c r="M4" s="820"/>
      <c r="N4" s="820"/>
      <c r="O4" s="820"/>
      <c r="P4" s="820"/>
      <c r="Q4" s="820"/>
      <c r="R4" s="820"/>
      <c r="S4" s="820"/>
      <c r="T4" s="820"/>
      <c r="U4" s="820"/>
      <c r="V4" s="820"/>
      <c r="W4" s="820"/>
      <c r="X4" s="820"/>
      <c r="Y4" s="87" t="s">
        <v>7</v>
      </c>
    </row>
    <row r="5" spans="1:25" ht="23.25">
      <c r="A5" s="821" t="s">
        <v>454</v>
      </c>
      <c r="B5" s="823"/>
      <c r="C5" s="823"/>
      <c r="D5" s="823"/>
      <c r="E5" s="823"/>
      <c r="F5" s="823"/>
      <c r="G5" s="823"/>
      <c r="H5" s="823"/>
      <c r="I5" s="823"/>
      <c r="J5" s="823"/>
      <c r="K5" s="823"/>
      <c r="L5" s="823"/>
      <c r="M5" s="823"/>
      <c r="N5" s="823"/>
      <c r="O5" s="823"/>
      <c r="P5" s="823"/>
      <c r="Q5" s="823"/>
      <c r="R5" s="823"/>
      <c r="S5" s="823"/>
      <c r="T5" s="823"/>
      <c r="U5" s="823"/>
      <c r="V5" s="823"/>
      <c r="W5" s="823"/>
      <c r="X5" s="823"/>
      <c r="Y5" s="87" t="s">
        <v>7</v>
      </c>
    </row>
    <row r="6" spans="1:25" ht="23.25">
      <c r="A6" s="821" t="s">
        <v>314</v>
      </c>
      <c r="B6" s="820"/>
      <c r="C6" s="820"/>
      <c r="D6" s="820"/>
      <c r="E6" s="820"/>
      <c r="F6" s="820"/>
      <c r="G6" s="820"/>
      <c r="H6" s="820"/>
      <c r="I6" s="820"/>
      <c r="J6" s="820"/>
      <c r="K6" s="820"/>
      <c r="L6" s="820"/>
      <c r="M6" s="820"/>
      <c r="N6" s="820"/>
      <c r="O6" s="820"/>
      <c r="P6" s="820"/>
      <c r="Q6" s="820"/>
      <c r="R6" s="820"/>
      <c r="S6" s="820"/>
      <c r="T6" s="820"/>
      <c r="U6" s="820"/>
      <c r="V6" s="820"/>
      <c r="W6" s="820"/>
      <c r="X6" s="820"/>
      <c r="Y6" s="87" t="s">
        <v>7</v>
      </c>
    </row>
    <row r="7" spans="1:25" ht="23.25">
      <c r="A7" s="821" t="s">
        <v>313</v>
      </c>
      <c r="B7" s="823"/>
      <c r="C7" s="823"/>
      <c r="D7" s="823"/>
      <c r="E7" s="823"/>
      <c r="F7" s="823"/>
      <c r="G7" s="823"/>
      <c r="H7" s="823"/>
      <c r="I7" s="823"/>
      <c r="J7" s="823"/>
      <c r="K7" s="823"/>
      <c r="L7" s="823"/>
      <c r="M7" s="823"/>
      <c r="N7" s="823"/>
      <c r="O7" s="823"/>
      <c r="P7" s="823"/>
      <c r="Q7" s="823"/>
      <c r="R7" s="823"/>
      <c r="S7" s="823"/>
      <c r="T7" s="823"/>
      <c r="U7" s="823"/>
      <c r="V7" s="823"/>
      <c r="W7" s="823"/>
      <c r="X7" s="823"/>
      <c r="Y7" s="87" t="s">
        <v>7</v>
      </c>
    </row>
    <row r="8" spans="1:25" ht="23.25">
      <c r="A8" s="858"/>
      <c r="B8" s="858"/>
      <c r="C8" s="858"/>
      <c r="D8" s="858"/>
      <c r="E8" s="858"/>
      <c r="F8" s="858"/>
      <c r="G8" s="858"/>
      <c r="H8" s="858"/>
      <c r="I8" s="858"/>
      <c r="J8" s="858"/>
      <c r="K8" s="858"/>
      <c r="L8" s="858"/>
      <c r="M8" s="858"/>
      <c r="N8" s="858"/>
      <c r="O8" s="858"/>
      <c r="P8" s="858"/>
      <c r="Q8" s="858"/>
      <c r="R8" s="858"/>
      <c r="S8" s="858"/>
      <c r="T8" s="858"/>
      <c r="U8" s="858"/>
      <c r="V8" s="858"/>
      <c r="W8" s="858"/>
      <c r="X8" s="858"/>
      <c r="Y8" s="87" t="s">
        <v>7</v>
      </c>
    </row>
    <row r="9" spans="1:25" ht="23.25">
      <c r="A9" s="858"/>
      <c r="B9" s="858"/>
      <c r="C9" s="858"/>
      <c r="D9" s="858"/>
      <c r="E9" s="858"/>
      <c r="F9" s="858"/>
      <c r="G9" s="858"/>
      <c r="H9" s="858"/>
      <c r="I9" s="858"/>
      <c r="J9" s="858"/>
      <c r="K9" s="858"/>
      <c r="L9" s="858"/>
      <c r="M9" s="858"/>
      <c r="N9" s="858"/>
      <c r="O9" s="858"/>
      <c r="P9" s="858"/>
      <c r="Q9" s="858"/>
      <c r="R9" s="858"/>
      <c r="S9" s="858"/>
      <c r="T9" s="858"/>
      <c r="U9" s="858"/>
      <c r="V9" s="858"/>
      <c r="W9" s="858"/>
      <c r="X9" s="858"/>
      <c r="Y9" s="87" t="s">
        <v>7</v>
      </c>
    </row>
    <row r="10" spans="1:25" ht="23.25">
      <c r="A10" s="858"/>
      <c r="B10" s="858"/>
      <c r="C10" s="858"/>
      <c r="D10" s="858"/>
      <c r="E10" s="858"/>
      <c r="F10" s="858"/>
      <c r="G10" s="858"/>
      <c r="H10" s="858"/>
      <c r="I10" s="858"/>
      <c r="J10" s="858"/>
      <c r="K10" s="858"/>
      <c r="L10" s="858"/>
      <c r="M10" s="858"/>
      <c r="N10" s="858"/>
      <c r="O10" s="858"/>
      <c r="P10" s="858"/>
      <c r="Q10" s="858"/>
      <c r="R10" s="858"/>
      <c r="S10" s="858"/>
      <c r="T10" s="858"/>
      <c r="U10" s="858"/>
      <c r="V10" s="858"/>
      <c r="W10" s="858"/>
      <c r="X10" s="858"/>
      <c r="Y10" s="87" t="s">
        <v>7</v>
      </c>
    </row>
    <row r="11" spans="1:25">
      <c r="A11" s="859"/>
      <c r="B11" s="859"/>
      <c r="C11" s="859"/>
      <c r="D11" s="859"/>
      <c r="E11" s="859"/>
      <c r="F11" s="859"/>
      <c r="G11" s="859"/>
      <c r="H11" s="859"/>
      <c r="I11" s="859"/>
      <c r="J11" s="859"/>
      <c r="K11" s="859"/>
      <c r="L11" s="859"/>
      <c r="M11" s="859"/>
      <c r="N11" s="859"/>
      <c r="O11" s="859"/>
      <c r="P11" s="859"/>
      <c r="Q11" s="859"/>
      <c r="R11" s="859"/>
      <c r="S11" s="859"/>
      <c r="T11" s="859"/>
      <c r="U11" s="860"/>
      <c r="V11" s="855" t="s">
        <v>446</v>
      </c>
      <c r="W11" s="856"/>
      <c r="X11" s="857"/>
      <c r="Y11" s="87" t="s">
        <v>7</v>
      </c>
    </row>
    <row r="12" spans="1:25">
      <c r="A12" s="859"/>
      <c r="B12" s="859"/>
      <c r="C12" s="859"/>
      <c r="D12" s="859"/>
      <c r="E12" s="859"/>
      <c r="F12" s="859"/>
      <c r="G12" s="859"/>
      <c r="H12" s="859"/>
      <c r="I12" s="859"/>
      <c r="J12" s="859"/>
      <c r="K12" s="859"/>
      <c r="L12" s="859"/>
      <c r="M12" s="859"/>
      <c r="N12" s="859"/>
      <c r="O12" s="859"/>
      <c r="P12" s="859"/>
      <c r="Q12" s="859"/>
      <c r="R12" s="859"/>
      <c r="S12" s="859"/>
      <c r="T12" s="859"/>
      <c r="U12" s="860"/>
      <c r="V12" s="863" t="s">
        <v>33</v>
      </c>
      <c r="W12" s="870" t="s">
        <v>69</v>
      </c>
      <c r="X12" s="868" t="s">
        <v>338</v>
      </c>
      <c r="Y12" s="87" t="s">
        <v>7</v>
      </c>
    </row>
    <row r="13" spans="1:25" ht="16.5" thickBot="1">
      <c r="A13" s="861"/>
      <c r="B13" s="861"/>
      <c r="C13" s="861"/>
      <c r="D13" s="861"/>
      <c r="E13" s="861"/>
      <c r="F13" s="861"/>
      <c r="G13" s="861"/>
      <c r="H13" s="861"/>
      <c r="I13" s="861"/>
      <c r="J13" s="861"/>
      <c r="K13" s="861"/>
      <c r="L13" s="861"/>
      <c r="M13" s="861"/>
      <c r="N13" s="861"/>
      <c r="O13" s="861"/>
      <c r="P13" s="861"/>
      <c r="Q13" s="861"/>
      <c r="R13" s="861"/>
      <c r="S13" s="861"/>
      <c r="T13" s="861"/>
      <c r="U13" s="862"/>
      <c r="V13" s="864"/>
      <c r="W13" s="869"/>
      <c r="X13" s="869"/>
      <c r="Y13" s="87" t="s">
        <v>7</v>
      </c>
    </row>
    <row r="14" spans="1:25">
      <c r="A14" s="811" t="s">
        <v>146</v>
      </c>
      <c r="B14" s="812"/>
      <c r="C14" s="812"/>
      <c r="D14" s="812"/>
      <c r="E14" s="812"/>
      <c r="F14" s="812"/>
      <c r="G14" s="812"/>
      <c r="H14" s="812"/>
      <c r="I14" s="812"/>
      <c r="J14" s="812"/>
      <c r="K14" s="812"/>
      <c r="L14" s="812"/>
      <c r="M14" s="812"/>
      <c r="N14" s="812"/>
      <c r="O14" s="812"/>
      <c r="P14" s="812"/>
      <c r="Q14" s="812"/>
      <c r="R14" s="812"/>
      <c r="S14" s="812"/>
      <c r="T14" s="812"/>
      <c r="U14" s="812"/>
      <c r="V14" s="142">
        <v>56</v>
      </c>
      <c r="W14" s="142">
        <v>56</v>
      </c>
      <c r="X14" s="139">
        <v>11479</v>
      </c>
      <c r="Y14" s="87" t="s">
        <v>7</v>
      </c>
    </row>
    <row r="15" spans="1:25" ht="20.25" customHeight="1">
      <c r="A15" s="817" t="s">
        <v>294</v>
      </c>
      <c r="B15" s="818"/>
      <c r="C15" s="818"/>
      <c r="D15" s="818"/>
      <c r="E15" s="818"/>
      <c r="F15" s="818"/>
      <c r="G15" s="818"/>
      <c r="H15" s="818"/>
      <c r="I15" s="818"/>
      <c r="J15" s="818"/>
      <c r="K15" s="818"/>
      <c r="L15" s="818"/>
      <c r="M15" s="818"/>
      <c r="N15" s="818"/>
      <c r="O15" s="818"/>
      <c r="P15" s="818"/>
      <c r="Q15" s="818"/>
      <c r="R15" s="818"/>
      <c r="S15" s="818"/>
      <c r="T15" s="818"/>
      <c r="U15" s="818"/>
      <c r="V15" s="470"/>
      <c r="W15" s="470"/>
      <c r="X15" s="471"/>
      <c r="Y15" s="87" t="s">
        <v>7</v>
      </c>
    </row>
    <row r="16" spans="1:25">
      <c r="A16" s="853" t="s">
        <v>147</v>
      </c>
      <c r="B16" s="854"/>
      <c r="C16" s="854"/>
      <c r="D16" s="854"/>
      <c r="E16" s="854"/>
      <c r="F16" s="854"/>
      <c r="G16" s="854"/>
      <c r="H16" s="854"/>
      <c r="I16" s="854"/>
      <c r="J16" s="854"/>
      <c r="K16" s="854"/>
      <c r="L16" s="854"/>
      <c r="M16" s="854"/>
      <c r="N16" s="854"/>
      <c r="O16" s="854"/>
      <c r="P16" s="854"/>
      <c r="Q16" s="854"/>
      <c r="R16" s="854"/>
      <c r="S16" s="854"/>
      <c r="T16" s="854"/>
      <c r="U16" s="854"/>
      <c r="V16" s="472">
        <f>+V15+V14</f>
        <v>56</v>
      </c>
      <c r="W16" s="472">
        <f>+W15+W14</f>
        <v>56</v>
      </c>
      <c r="X16" s="473">
        <f>+X15+X14</f>
        <v>11479</v>
      </c>
      <c r="Y16" s="87" t="s">
        <v>7</v>
      </c>
    </row>
    <row r="17" spans="1:25">
      <c r="A17" s="811" t="s">
        <v>447</v>
      </c>
      <c r="B17" s="812"/>
      <c r="C17" s="812"/>
      <c r="D17" s="812"/>
      <c r="E17" s="812"/>
      <c r="F17" s="812"/>
      <c r="G17" s="812"/>
      <c r="H17" s="812"/>
      <c r="I17" s="812"/>
      <c r="J17" s="812"/>
      <c r="K17" s="812"/>
      <c r="L17" s="812"/>
      <c r="M17" s="812"/>
      <c r="N17" s="812"/>
      <c r="O17" s="812"/>
      <c r="P17" s="812"/>
      <c r="Q17" s="812"/>
      <c r="R17" s="812"/>
      <c r="S17" s="812"/>
      <c r="T17" s="812"/>
      <c r="U17" s="812"/>
      <c r="V17" s="474">
        <v>56</v>
      </c>
      <c r="W17" s="474">
        <v>56</v>
      </c>
      <c r="X17" s="475">
        <v>11479</v>
      </c>
      <c r="Y17" s="87" t="s">
        <v>7</v>
      </c>
    </row>
    <row r="18" spans="1:25" ht="18.75" customHeight="1">
      <c r="A18" s="813" t="s">
        <v>61</v>
      </c>
      <c r="B18" s="814"/>
      <c r="C18" s="814"/>
      <c r="D18" s="814"/>
      <c r="E18" s="814"/>
      <c r="F18" s="814"/>
      <c r="G18" s="814"/>
      <c r="H18" s="814"/>
      <c r="I18" s="814"/>
      <c r="J18" s="814"/>
      <c r="K18" s="814"/>
      <c r="L18" s="814"/>
      <c r="M18" s="814"/>
      <c r="N18" s="814"/>
      <c r="O18" s="814"/>
      <c r="P18" s="814"/>
      <c r="Q18" s="814"/>
      <c r="R18" s="814"/>
      <c r="S18" s="814"/>
      <c r="T18" s="814"/>
      <c r="U18" s="814"/>
      <c r="V18" s="476"/>
      <c r="W18" s="476"/>
      <c r="X18" s="477"/>
      <c r="Y18" s="87" t="s">
        <v>7</v>
      </c>
    </row>
    <row r="19" spans="1:25">
      <c r="A19" s="815" t="s">
        <v>448</v>
      </c>
      <c r="B19" s="816"/>
      <c r="C19" s="816"/>
      <c r="D19" s="816"/>
      <c r="E19" s="816"/>
      <c r="F19" s="816"/>
      <c r="G19" s="816"/>
      <c r="H19" s="816"/>
      <c r="I19" s="816"/>
      <c r="J19" s="816"/>
      <c r="K19" s="816"/>
      <c r="L19" s="816"/>
      <c r="M19" s="816"/>
      <c r="N19" s="816"/>
      <c r="O19" s="816"/>
      <c r="P19" s="816"/>
      <c r="Q19" s="816"/>
      <c r="R19" s="816"/>
      <c r="S19" s="816"/>
      <c r="T19" s="816"/>
      <c r="U19" s="816"/>
      <c r="V19" s="143">
        <f>+V18+V17</f>
        <v>56</v>
      </c>
      <c r="W19" s="143">
        <f>+W18+W17</f>
        <v>56</v>
      </c>
      <c r="X19" s="90">
        <f>+X18+X17</f>
        <v>11479</v>
      </c>
      <c r="Y19" s="87" t="s">
        <v>7</v>
      </c>
    </row>
    <row r="20" spans="1:25" hidden="1">
      <c r="A20" s="817" t="s">
        <v>132</v>
      </c>
      <c r="B20" s="818"/>
      <c r="C20" s="818"/>
      <c r="D20" s="818"/>
      <c r="E20" s="818"/>
      <c r="F20" s="818"/>
      <c r="G20" s="818"/>
      <c r="H20" s="818"/>
      <c r="I20" s="818"/>
      <c r="J20" s="818"/>
      <c r="K20" s="818"/>
      <c r="L20" s="818"/>
      <c r="M20" s="818"/>
      <c r="N20" s="818"/>
      <c r="O20" s="818"/>
      <c r="P20" s="818"/>
      <c r="Q20" s="818"/>
      <c r="R20" s="818"/>
      <c r="S20" s="818"/>
      <c r="T20" s="818"/>
      <c r="U20" s="818"/>
      <c r="V20" s="478"/>
      <c r="W20" s="478"/>
      <c r="X20" s="471"/>
      <c r="Y20" s="87" t="s">
        <v>7</v>
      </c>
    </row>
    <row r="21" spans="1:25" hidden="1">
      <c r="A21" s="802" t="s">
        <v>54</v>
      </c>
      <c r="B21" s="803"/>
      <c r="C21" s="803"/>
      <c r="D21" s="803"/>
      <c r="E21" s="803"/>
      <c r="F21" s="803"/>
      <c r="G21" s="803"/>
      <c r="H21" s="803"/>
      <c r="I21" s="803"/>
      <c r="J21" s="803"/>
      <c r="K21" s="803"/>
      <c r="L21" s="803"/>
      <c r="M21" s="803"/>
      <c r="N21" s="803"/>
      <c r="O21" s="803"/>
      <c r="P21" s="803"/>
      <c r="Q21" s="803"/>
      <c r="R21" s="803"/>
      <c r="S21" s="803"/>
      <c r="T21" s="803"/>
      <c r="U21" s="803"/>
      <c r="V21" s="478"/>
      <c r="W21" s="478"/>
      <c r="X21" s="471"/>
      <c r="Y21" s="87" t="s">
        <v>7</v>
      </c>
    </row>
    <row r="22" spans="1:25">
      <c r="A22" s="804" t="s">
        <v>22</v>
      </c>
      <c r="B22" s="805"/>
      <c r="C22" s="805"/>
      <c r="D22" s="805"/>
      <c r="E22" s="805"/>
      <c r="F22" s="805"/>
      <c r="G22" s="805"/>
      <c r="H22" s="805"/>
      <c r="I22" s="805"/>
      <c r="J22" s="805"/>
      <c r="K22" s="805"/>
      <c r="L22" s="805"/>
      <c r="M22" s="805"/>
      <c r="N22" s="805"/>
      <c r="O22" s="805"/>
      <c r="P22" s="805"/>
      <c r="Q22" s="805"/>
      <c r="R22" s="805"/>
      <c r="S22" s="805"/>
      <c r="T22" s="805"/>
      <c r="U22" s="805"/>
      <c r="V22" s="478"/>
      <c r="W22" s="478"/>
      <c r="X22" s="471"/>
      <c r="Y22" s="87" t="s">
        <v>7</v>
      </c>
    </row>
    <row r="23" spans="1:25">
      <c r="A23" s="806" t="s">
        <v>55</v>
      </c>
      <c r="B23" s="807"/>
      <c r="C23" s="807"/>
      <c r="D23" s="807"/>
      <c r="E23" s="807"/>
      <c r="F23" s="807"/>
      <c r="G23" s="807"/>
      <c r="H23" s="807"/>
      <c r="I23" s="807"/>
      <c r="J23" s="807"/>
      <c r="K23" s="807"/>
      <c r="L23" s="807"/>
      <c r="M23" s="807"/>
      <c r="N23" s="807"/>
      <c r="O23" s="807"/>
      <c r="P23" s="807"/>
      <c r="Q23" s="807"/>
      <c r="R23" s="807"/>
      <c r="S23" s="807"/>
      <c r="T23" s="807"/>
      <c r="U23" s="807"/>
      <c r="V23" s="478"/>
      <c r="W23" s="478"/>
      <c r="X23" s="471"/>
      <c r="Y23" s="87" t="s">
        <v>7</v>
      </c>
    </row>
    <row r="24" spans="1:25" hidden="1">
      <c r="A24" s="802" t="s">
        <v>54</v>
      </c>
      <c r="B24" s="803"/>
      <c r="C24" s="803"/>
      <c r="D24" s="803"/>
      <c r="E24" s="803"/>
      <c r="F24" s="803"/>
      <c r="G24" s="803"/>
      <c r="H24" s="803"/>
      <c r="I24" s="803"/>
      <c r="J24" s="803"/>
      <c r="K24" s="803"/>
      <c r="L24" s="803"/>
      <c r="M24" s="803"/>
      <c r="N24" s="803"/>
      <c r="O24" s="803"/>
      <c r="P24" s="803"/>
      <c r="Q24" s="803"/>
      <c r="R24" s="803"/>
      <c r="S24" s="803"/>
      <c r="T24" s="803"/>
      <c r="U24" s="803"/>
      <c r="V24" s="478"/>
      <c r="W24" s="478"/>
      <c r="X24" s="471"/>
      <c r="Y24" s="87" t="s">
        <v>7</v>
      </c>
    </row>
    <row r="25" spans="1:25">
      <c r="A25" s="806" t="s">
        <v>449</v>
      </c>
      <c r="B25" s="807"/>
      <c r="C25" s="807"/>
      <c r="D25" s="807"/>
      <c r="E25" s="807"/>
      <c r="F25" s="807"/>
      <c r="G25" s="807"/>
      <c r="H25" s="807"/>
      <c r="I25" s="807"/>
      <c r="J25" s="807"/>
      <c r="K25" s="807"/>
      <c r="L25" s="807"/>
      <c r="M25" s="807"/>
      <c r="N25" s="807"/>
      <c r="O25" s="807"/>
      <c r="P25" s="807"/>
      <c r="Q25" s="807"/>
      <c r="R25" s="807"/>
      <c r="S25" s="807"/>
      <c r="T25" s="807"/>
      <c r="U25" s="807"/>
      <c r="V25" s="478"/>
      <c r="W25" s="478"/>
      <c r="X25" s="471"/>
      <c r="Y25" s="87" t="s">
        <v>7</v>
      </c>
    </row>
    <row r="26" spans="1:25">
      <c r="A26" s="802" t="s">
        <v>450</v>
      </c>
      <c r="B26" s="803"/>
      <c r="C26" s="803"/>
      <c r="D26" s="803"/>
      <c r="E26" s="803"/>
      <c r="F26" s="803"/>
      <c r="G26" s="803"/>
      <c r="H26" s="803"/>
      <c r="I26" s="803"/>
      <c r="J26" s="803"/>
      <c r="K26" s="803"/>
      <c r="L26" s="803"/>
      <c r="M26" s="803"/>
      <c r="N26" s="803"/>
      <c r="O26" s="803"/>
      <c r="P26" s="803"/>
      <c r="Q26" s="803"/>
      <c r="R26" s="803"/>
      <c r="S26" s="803"/>
      <c r="T26" s="803"/>
      <c r="U26" s="803"/>
      <c r="V26" s="478"/>
      <c r="W26" s="478"/>
      <c r="X26" s="471">
        <v>45</v>
      </c>
      <c r="Y26" s="87" t="s">
        <v>7</v>
      </c>
    </row>
    <row r="27" spans="1:25">
      <c r="A27" s="808" t="s">
        <v>23</v>
      </c>
      <c r="B27" s="809"/>
      <c r="C27" s="809"/>
      <c r="D27" s="809"/>
      <c r="E27" s="809"/>
      <c r="F27" s="809"/>
      <c r="G27" s="809"/>
      <c r="H27" s="809"/>
      <c r="I27" s="809"/>
      <c r="J27" s="809"/>
      <c r="K27" s="809"/>
      <c r="L27" s="809"/>
      <c r="M27" s="809"/>
      <c r="N27" s="809"/>
      <c r="O27" s="809"/>
      <c r="P27" s="809"/>
      <c r="Q27" s="809"/>
      <c r="R27" s="809"/>
      <c r="S27" s="809"/>
      <c r="T27" s="809"/>
      <c r="U27" s="809"/>
      <c r="V27" s="478"/>
      <c r="W27" s="478"/>
      <c r="X27" s="471">
        <v>1</v>
      </c>
      <c r="Y27" s="87" t="s">
        <v>7</v>
      </c>
    </row>
    <row r="28" spans="1:25">
      <c r="A28" s="810" t="s">
        <v>451</v>
      </c>
      <c r="B28" s="803"/>
      <c r="C28" s="803"/>
      <c r="D28" s="803"/>
      <c r="E28" s="803"/>
      <c r="F28" s="803"/>
      <c r="G28" s="803"/>
      <c r="H28" s="803"/>
      <c r="I28" s="803"/>
      <c r="J28" s="803"/>
      <c r="K28" s="803"/>
      <c r="L28" s="803"/>
      <c r="M28" s="803"/>
      <c r="N28" s="803"/>
      <c r="O28" s="803"/>
      <c r="P28" s="803"/>
      <c r="Q28" s="803"/>
      <c r="R28" s="803"/>
      <c r="S28" s="803"/>
      <c r="T28" s="803"/>
      <c r="U28" s="803"/>
      <c r="V28" s="478"/>
      <c r="W28" s="478"/>
      <c r="X28" s="471"/>
      <c r="Y28" s="87" t="s">
        <v>7</v>
      </c>
    </row>
    <row r="29" spans="1:25" ht="15.75" hidden="1" customHeight="1">
      <c r="A29" s="810" t="s">
        <v>303</v>
      </c>
      <c r="B29" s="803"/>
      <c r="C29" s="803"/>
      <c r="D29" s="803"/>
      <c r="E29" s="803"/>
      <c r="F29" s="803"/>
      <c r="G29" s="803"/>
      <c r="H29" s="803"/>
      <c r="I29" s="803"/>
      <c r="J29" s="803"/>
      <c r="K29" s="803"/>
      <c r="L29" s="803"/>
      <c r="M29" s="803"/>
      <c r="N29" s="803"/>
      <c r="O29" s="803"/>
      <c r="P29" s="803"/>
      <c r="Q29" s="803"/>
      <c r="R29" s="803"/>
      <c r="S29" s="803"/>
      <c r="T29" s="803"/>
      <c r="U29" s="803"/>
      <c r="V29" s="478"/>
      <c r="W29" s="478"/>
      <c r="X29" s="471">
        <v>0</v>
      </c>
      <c r="Y29" s="87" t="s">
        <v>7</v>
      </c>
    </row>
    <row r="30" spans="1:25">
      <c r="A30" s="810" t="s">
        <v>329</v>
      </c>
      <c r="B30" s="803"/>
      <c r="C30" s="803"/>
      <c r="D30" s="803"/>
      <c r="E30" s="803"/>
      <c r="F30" s="803"/>
      <c r="G30" s="803"/>
      <c r="H30" s="803"/>
      <c r="I30" s="803"/>
      <c r="J30" s="803"/>
      <c r="K30" s="803"/>
      <c r="L30" s="803"/>
      <c r="M30" s="803"/>
      <c r="N30" s="803"/>
      <c r="O30" s="803"/>
      <c r="P30" s="803"/>
      <c r="Q30" s="803"/>
      <c r="R30" s="803"/>
      <c r="S30" s="803"/>
      <c r="T30" s="803"/>
      <c r="U30" s="803"/>
      <c r="V30" s="478">
        <f>SUM(V26:V29)</f>
        <v>0</v>
      </c>
      <c r="W30" s="478">
        <f>SUM(W26:W29)</f>
        <v>0</v>
      </c>
      <c r="X30" s="478">
        <f>SUM(X26:X29)</f>
        <v>46</v>
      </c>
      <c r="Y30" s="87" t="s">
        <v>7</v>
      </c>
    </row>
    <row r="31" spans="1:25" ht="15.75" hidden="1" customHeight="1">
      <c r="A31" s="806" t="s">
        <v>60</v>
      </c>
      <c r="B31" s="807"/>
      <c r="C31" s="807"/>
      <c r="D31" s="807"/>
      <c r="E31" s="807"/>
      <c r="F31" s="807"/>
      <c r="G31" s="807"/>
      <c r="H31" s="807"/>
      <c r="I31" s="807"/>
      <c r="J31" s="807"/>
      <c r="K31" s="807"/>
      <c r="L31" s="807"/>
      <c r="M31" s="807"/>
      <c r="N31" s="807"/>
      <c r="O31" s="807"/>
      <c r="P31" s="807"/>
      <c r="Q31" s="807"/>
      <c r="R31" s="807"/>
      <c r="S31" s="807"/>
      <c r="T31" s="807"/>
      <c r="U31" s="807"/>
      <c r="V31" s="478"/>
      <c r="W31" s="478"/>
      <c r="X31" s="471"/>
      <c r="Y31" s="87" t="s">
        <v>7</v>
      </c>
    </row>
    <row r="32" spans="1:25" ht="15.75" hidden="1" customHeight="1">
      <c r="A32" s="810" t="s">
        <v>304</v>
      </c>
      <c r="B32" s="803"/>
      <c r="C32" s="803"/>
      <c r="D32" s="803"/>
      <c r="E32" s="803"/>
      <c r="F32" s="803"/>
      <c r="G32" s="803"/>
      <c r="H32" s="803"/>
      <c r="I32" s="803"/>
      <c r="J32" s="803"/>
      <c r="K32" s="803"/>
      <c r="L32" s="803"/>
      <c r="M32" s="803"/>
      <c r="N32" s="803"/>
      <c r="O32" s="803"/>
      <c r="P32" s="803"/>
      <c r="Q32" s="803"/>
      <c r="R32" s="803"/>
      <c r="S32" s="803"/>
      <c r="T32" s="803"/>
      <c r="U32" s="803"/>
      <c r="V32" s="478"/>
      <c r="W32" s="478"/>
      <c r="X32" s="471">
        <v>0</v>
      </c>
      <c r="Y32" s="87" t="s">
        <v>7</v>
      </c>
    </row>
    <row r="33" spans="1:25" ht="15.75" hidden="1" customHeight="1">
      <c r="A33" s="802" t="s">
        <v>24</v>
      </c>
      <c r="B33" s="803"/>
      <c r="C33" s="803"/>
      <c r="D33" s="803"/>
      <c r="E33" s="803"/>
      <c r="F33" s="803"/>
      <c r="G33" s="803"/>
      <c r="H33" s="803"/>
      <c r="I33" s="803"/>
      <c r="J33" s="803"/>
      <c r="K33" s="803"/>
      <c r="L33" s="803"/>
      <c r="M33" s="803"/>
      <c r="N33" s="803"/>
      <c r="O33" s="803"/>
      <c r="P33" s="803"/>
      <c r="Q33" s="803"/>
      <c r="R33" s="803"/>
      <c r="S33" s="803"/>
      <c r="T33" s="803"/>
      <c r="U33" s="803"/>
      <c r="V33" s="478"/>
      <c r="W33" s="478"/>
      <c r="X33" s="471">
        <v>0</v>
      </c>
      <c r="Y33" s="87" t="s">
        <v>7</v>
      </c>
    </row>
    <row r="34" spans="1:25" ht="15.75" hidden="1" customHeight="1">
      <c r="A34" s="810" t="s">
        <v>330</v>
      </c>
      <c r="B34" s="803"/>
      <c r="C34" s="803"/>
      <c r="D34" s="803"/>
      <c r="E34" s="803"/>
      <c r="F34" s="803"/>
      <c r="G34" s="803"/>
      <c r="H34" s="803"/>
      <c r="I34" s="803"/>
      <c r="J34" s="803"/>
      <c r="K34" s="803"/>
      <c r="L34" s="803"/>
      <c r="M34" s="803"/>
      <c r="N34" s="803"/>
      <c r="O34" s="803"/>
      <c r="P34" s="803"/>
      <c r="Q34" s="803"/>
      <c r="R34" s="803"/>
      <c r="S34" s="803"/>
      <c r="T34" s="803"/>
      <c r="U34" s="803"/>
      <c r="V34" s="478">
        <f>V32+V33</f>
        <v>0</v>
      </c>
      <c r="W34" s="478">
        <f>W32+W33</f>
        <v>0</v>
      </c>
      <c r="X34" s="478">
        <f>SUM(X32:X33)</f>
        <v>0</v>
      </c>
      <c r="Y34" s="87" t="s">
        <v>7</v>
      </c>
    </row>
    <row r="35" spans="1:25">
      <c r="A35" s="806" t="s">
        <v>59</v>
      </c>
      <c r="B35" s="807"/>
      <c r="C35" s="807"/>
      <c r="D35" s="807"/>
      <c r="E35" s="807"/>
      <c r="F35" s="807"/>
      <c r="G35" s="807"/>
      <c r="H35" s="807"/>
      <c r="I35" s="807"/>
      <c r="J35" s="807"/>
      <c r="K35" s="807"/>
      <c r="L35" s="807"/>
      <c r="M35" s="807"/>
      <c r="N35" s="807"/>
      <c r="O35" s="807"/>
      <c r="P35" s="807"/>
      <c r="Q35" s="807"/>
      <c r="R35" s="807"/>
      <c r="S35" s="807"/>
      <c r="T35" s="807"/>
      <c r="U35" s="807"/>
      <c r="V35" s="478">
        <f>V34+V30</f>
        <v>0</v>
      </c>
      <c r="W35" s="478">
        <f>W34+W30</f>
        <v>0</v>
      </c>
      <c r="X35" s="478">
        <f>+X30+X34</f>
        <v>46</v>
      </c>
      <c r="Y35" s="87" t="s">
        <v>7</v>
      </c>
    </row>
    <row r="36" spans="1:25">
      <c r="A36" s="806" t="s">
        <v>58</v>
      </c>
      <c r="B36" s="807"/>
      <c r="C36" s="807"/>
      <c r="D36" s="807"/>
      <c r="E36" s="807"/>
      <c r="F36" s="807"/>
      <c r="G36" s="807"/>
      <c r="H36" s="807"/>
      <c r="I36" s="807"/>
      <c r="J36" s="807"/>
      <c r="K36" s="807"/>
      <c r="L36" s="807"/>
      <c r="M36" s="807"/>
      <c r="N36" s="807"/>
      <c r="O36" s="807"/>
      <c r="P36" s="807"/>
      <c r="Q36" s="807"/>
      <c r="R36" s="807"/>
      <c r="S36" s="807"/>
      <c r="T36" s="807"/>
      <c r="U36" s="807"/>
      <c r="V36" s="478">
        <f>V35+V21</f>
        <v>0</v>
      </c>
      <c r="W36" s="478">
        <f>W35+W21</f>
        <v>0</v>
      </c>
      <c r="X36" s="478">
        <f>X35+X21</f>
        <v>46</v>
      </c>
      <c r="Y36" s="87" t="s">
        <v>7</v>
      </c>
    </row>
    <row r="37" spans="1:25">
      <c r="A37" s="848" t="s">
        <v>296</v>
      </c>
      <c r="B37" s="849"/>
      <c r="C37" s="849"/>
      <c r="D37" s="849"/>
      <c r="E37" s="849"/>
      <c r="F37" s="849"/>
      <c r="G37" s="849"/>
      <c r="H37" s="849"/>
      <c r="I37" s="849"/>
      <c r="J37" s="849"/>
      <c r="K37" s="849"/>
      <c r="L37" s="849"/>
      <c r="M37" s="849"/>
      <c r="N37" s="849"/>
      <c r="O37" s="849"/>
      <c r="P37" s="849"/>
      <c r="Q37" s="849"/>
      <c r="R37" s="849"/>
      <c r="S37" s="849"/>
      <c r="T37" s="849"/>
      <c r="U37" s="850"/>
      <c r="V37" s="137">
        <f>+V36+V19</f>
        <v>56</v>
      </c>
      <c r="W37" s="137">
        <f>+W36+W19</f>
        <v>56</v>
      </c>
      <c r="X37" s="137">
        <f>+X36+X19</f>
        <v>11525</v>
      </c>
      <c r="Y37" s="87" t="s">
        <v>7</v>
      </c>
    </row>
    <row r="38" spans="1:25">
      <c r="A38" s="804" t="s">
        <v>133</v>
      </c>
      <c r="B38" s="805"/>
      <c r="C38" s="805"/>
      <c r="D38" s="805"/>
      <c r="E38" s="805"/>
      <c r="F38" s="805"/>
      <c r="G38" s="805"/>
      <c r="H38" s="805"/>
      <c r="I38" s="805"/>
      <c r="J38" s="805"/>
      <c r="K38" s="805"/>
      <c r="L38" s="805"/>
      <c r="M38" s="805"/>
      <c r="N38" s="805"/>
      <c r="O38" s="805"/>
      <c r="P38" s="805"/>
      <c r="Q38" s="805"/>
      <c r="R38" s="805"/>
      <c r="S38" s="805"/>
      <c r="T38" s="805"/>
      <c r="U38" s="805"/>
      <c r="V38" s="478"/>
      <c r="W38" s="478"/>
      <c r="X38" s="471"/>
      <c r="Y38" s="87" t="s">
        <v>7</v>
      </c>
    </row>
    <row r="39" spans="1:25">
      <c r="A39" s="806" t="s">
        <v>339</v>
      </c>
      <c r="B39" s="807"/>
      <c r="C39" s="807"/>
      <c r="D39" s="807"/>
      <c r="E39" s="807"/>
      <c r="F39" s="807"/>
      <c r="G39" s="807"/>
      <c r="H39" s="807"/>
      <c r="I39" s="807"/>
      <c r="J39" s="807"/>
      <c r="K39" s="807"/>
      <c r="L39" s="807"/>
      <c r="M39" s="807"/>
      <c r="N39" s="807"/>
      <c r="O39" s="807"/>
      <c r="P39" s="807"/>
      <c r="Q39" s="807"/>
      <c r="R39" s="807"/>
      <c r="S39" s="807"/>
      <c r="T39" s="807"/>
      <c r="U39" s="807"/>
      <c r="V39" s="478" t="s">
        <v>337</v>
      </c>
      <c r="W39" s="478"/>
      <c r="X39" s="471"/>
      <c r="Y39" s="87" t="s">
        <v>7</v>
      </c>
    </row>
    <row r="40" spans="1:25">
      <c r="A40" s="810" t="s">
        <v>445</v>
      </c>
      <c r="B40" s="851"/>
      <c r="C40" s="851"/>
      <c r="D40" s="851"/>
      <c r="E40" s="851"/>
      <c r="F40" s="851"/>
      <c r="G40" s="851"/>
      <c r="H40" s="851"/>
      <c r="I40" s="851"/>
      <c r="J40" s="851"/>
      <c r="K40" s="851"/>
      <c r="L40" s="851"/>
      <c r="M40" s="851"/>
      <c r="N40" s="851"/>
      <c r="O40" s="851"/>
      <c r="P40" s="851"/>
      <c r="Q40" s="851"/>
      <c r="R40" s="851"/>
      <c r="S40" s="851"/>
      <c r="T40" s="851"/>
      <c r="U40" s="852"/>
      <c r="V40" s="478"/>
      <c r="W40" s="478"/>
      <c r="X40" s="471">
        <v>1454</v>
      </c>
      <c r="Y40" s="87" t="s">
        <v>7</v>
      </c>
    </row>
    <row r="41" spans="1:25" ht="15.75" hidden="1" customHeight="1">
      <c r="A41" s="810" t="s">
        <v>52</v>
      </c>
      <c r="B41" s="851"/>
      <c r="C41" s="851"/>
      <c r="D41" s="851"/>
      <c r="E41" s="851"/>
      <c r="F41" s="851"/>
      <c r="G41" s="851"/>
      <c r="H41" s="851"/>
      <c r="I41" s="851"/>
      <c r="J41" s="851"/>
      <c r="K41" s="851"/>
      <c r="L41" s="851"/>
      <c r="M41" s="851"/>
      <c r="N41" s="851"/>
      <c r="O41" s="851"/>
      <c r="P41" s="851"/>
      <c r="Q41" s="851"/>
      <c r="R41" s="851"/>
      <c r="S41" s="851"/>
      <c r="T41" s="851"/>
      <c r="U41" s="852"/>
      <c r="V41" s="478"/>
      <c r="W41" s="478"/>
      <c r="X41" s="471"/>
      <c r="Y41" s="87" t="s">
        <v>7</v>
      </c>
    </row>
    <row r="42" spans="1:25">
      <c r="A42" s="808" t="s">
        <v>135</v>
      </c>
      <c r="B42" s="809"/>
      <c r="C42" s="809"/>
      <c r="D42" s="809"/>
      <c r="E42" s="809"/>
      <c r="F42" s="809"/>
      <c r="G42" s="809"/>
      <c r="H42" s="809"/>
      <c r="I42" s="809"/>
      <c r="J42" s="809"/>
      <c r="K42" s="809"/>
      <c r="L42" s="809"/>
      <c r="M42" s="809"/>
      <c r="N42" s="809"/>
      <c r="O42" s="809"/>
      <c r="P42" s="809"/>
      <c r="Q42" s="809"/>
      <c r="R42" s="809"/>
      <c r="S42" s="809"/>
      <c r="T42" s="809"/>
      <c r="U42" s="809"/>
      <c r="V42" s="479">
        <v>8</v>
      </c>
      <c r="W42" s="471">
        <v>4</v>
      </c>
      <c r="X42" s="471">
        <f>SUM(X40:X41)</f>
        <v>1454</v>
      </c>
      <c r="Y42" s="87" t="s">
        <v>7</v>
      </c>
    </row>
    <row r="43" spans="1:25">
      <c r="A43" s="806" t="s">
        <v>476</v>
      </c>
      <c r="B43" s="807"/>
      <c r="C43" s="807"/>
      <c r="D43" s="807"/>
      <c r="E43" s="807"/>
      <c r="F43" s="807"/>
      <c r="G43" s="807"/>
      <c r="H43" s="807"/>
      <c r="I43" s="807"/>
      <c r="J43" s="807"/>
      <c r="K43" s="807"/>
      <c r="L43" s="807"/>
      <c r="M43" s="807"/>
      <c r="N43" s="807"/>
      <c r="O43" s="807"/>
      <c r="P43" s="807"/>
      <c r="Q43" s="807"/>
      <c r="R43" s="807"/>
      <c r="S43" s="807"/>
      <c r="T43" s="807"/>
      <c r="U43" s="807"/>
      <c r="V43" s="478"/>
      <c r="W43" s="478"/>
      <c r="X43" s="471"/>
      <c r="Y43" s="87" t="s">
        <v>7</v>
      </c>
    </row>
    <row r="44" spans="1:25">
      <c r="A44" s="810" t="s">
        <v>444</v>
      </c>
      <c r="B44" s="803"/>
      <c r="C44" s="803"/>
      <c r="D44" s="803"/>
      <c r="E44" s="803"/>
      <c r="F44" s="803"/>
      <c r="G44" s="803"/>
      <c r="H44" s="803"/>
      <c r="I44" s="803"/>
      <c r="J44" s="803"/>
      <c r="K44" s="803"/>
      <c r="L44" s="803"/>
      <c r="M44" s="803"/>
      <c r="N44" s="803"/>
      <c r="O44" s="803"/>
      <c r="P44" s="803"/>
      <c r="Q44" s="803"/>
      <c r="R44" s="803"/>
      <c r="S44" s="803"/>
      <c r="T44" s="803"/>
      <c r="U44" s="803"/>
      <c r="V44" s="478"/>
      <c r="W44" s="478"/>
      <c r="X44" s="471">
        <v>-10</v>
      </c>
      <c r="Y44" s="87" t="s">
        <v>7</v>
      </c>
    </row>
    <row r="45" spans="1:25">
      <c r="A45" s="810" t="s">
        <v>464</v>
      </c>
      <c r="B45" s="803"/>
      <c r="C45" s="803"/>
      <c r="D45" s="803"/>
      <c r="E45" s="803"/>
      <c r="F45" s="803"/>
      <c r="G45" s="803"/>
      <c r="H45" s="803"/>
      <c r="I45" s="803"/>
      <c r="J45" s="803"/>
      <c r="K45" s="803"/>
      <c r="L45" s="803"/>
      <c r="M45" s="803"/>
      <c r="N45" s="803"/>
      <c r="O45" s="803"/>
      <c r="P45" s="803"/>
      <c r="Q45" s="803"/>
      <c r="R45" s="803"/>
      <c r="S45" s="803"/>
      <c r="T45" s="803"/>
      <c r="U45" s="803"/>
      <c r="V45" s="478"/>
      <c r="W45" s="478"/>
      <c r="X45" s="478">
        <v>-2</v>
      </c>
      <c r="Y45" s="87" t="s">
        <v>7</v>
      </c>
    </row>
    <row r="46" spans="1:25" ht="18" customHeight="1">
      <c r="A46" s="806" t="s">
        <v>134</v>
      </c>
      <c r="B46" s="807"/>
      <c r="C46" s="807"/>
      <c r="D46" s="807"/>
      <c r="E46" s="807"/>
      <c r="F46" s="807"/>
      <c r="G46" s="807"/>
      <c r="H46" s="807"/>
      <c r="I46" s="807"/>
      <c r="J46" s="807"/>
      <c r="K46" s="807"/>
      <c r="L46" s="807"/>
      <c r="M46" s="807"/>
      <c r="N46" s="807"/>
      <c r="O46" s="807"/>
      <c r="P46" s="807"/>
      <c r="Q46" s="807"/>
      <c r="R46" s="807"/>
      <c r="S46" s="807"/>
      <c r="T46" s="807"/>
      <c r="U46" s="807"/>
      <c r="V46" s="480">
        <f>SUM(V42+V45)</f>
        <v>8</v>
      </c>
      <c r="W46" s="480">
        <f>SUM(W42+W45)</f>
        <v>4</v>
      </c>
      <c r="X46" s="480">
        <f>SUM(+X44+X42+X45)</f>
        <v>1442</v>
      </c>
      <c r="Y46" s="87" t="s">
        <v>7</v>
      </c>
    </row>
    <row r="47" spans="1:25" ht="18" customHeight="1">
      <c r="A47" s="847" t="s">
        <v>297</v>
      </c>
      <c r="B47" s="846"/>
      <c r="C47" s="846"/>
      <c r="D47" s="846"/>
      <c r="E47" s="846"/>
      <c r="F47" s="846"/>
      <c r="G47" s="846"/>
      <c r="H47" s="846"/>
      <c r="I47" s="846"/>
      <c r="J47" s="846"/>
      <c r="K47" s="846"/>
      <c r="L47" s="846"/>
      <c r="M47" s="846"/>
      <c r="N47" s="846"/>
      <c r="O47" s="846"/>
      <c r="P47" s="846"/>
      <c r="Q47" s="846"/>
      <c r="R47" s="846"/>
      <c r="S47" s="846"/>
      <c r="T47" s="846"/>
      <c r="U47" s="846"/>
      <c r="V47" s="91">
        <f>V37+V46</f>
        <v>64</v>
      </c>
      <c r="W47" s="91">
        <f>W37+W46</f>
        <v>60</v>
      </c>
      <c r="X47" s="91">
        <f>X37+X46</f>
        <v>12967</v>
      </c>
      <c r="Y47" s="87" t="s">
        <v>7</v>
      </c>
    </row>
    <row r="48" spans="1:25" ht="18" customHeight="1">
      <c r="A48" s="845" t="s">
        <v>452</v>
      </c>
      <c r="B48" s="846"/>
      <c r="C48" s="846"/>
      <c r="D48" s="846"/>
      <c r="E48" s="846"/>
      <c r="F48" s="846"/>
      <c r="G48" s="846"/>
      <c r="H48" s="846"/>
      <c r="I48" s="846"/>
      <c r="J48" s="846"/>
      <c r="K48" s="846"/>
      <c r="L48" s="846"/>
      <c r="M48" s="846"/>
      <c r="N48" s="846"/>
      <c r="O48" s="846"/>
      <c r="P48" s="846"/>
      <c r="Q48" s="846"/>
      <c r="R48" s="846"/>
      <c r="S48" s="846"/>
      <c r="T48" s="846"/>
      <c r="U48" s="846"/>
      <c r="V48" s="481">
        <f>+V47-V16</f>
        <v>8</v>
      </c>
      <c r="W48" s="481">
        <f>+W47-W16</f>
        <v>4</v>
      </c>
      <c r="X48" s="481">
        <f>+X47-X16</f>
        <v>1488</v>
      </c>
      <c r="Y48" s="87" t="s">
        <v>7</v>
      </c>
    </row>
    <row r="49" spans="1:25">
      <c r="Y49" s="87" t="s">
        <v>7</v>
      </c>
    </row>
    <row r="50" spans="1:25" ht="18" customHeight="1">
      <c r="Y50" s="87" t="s">
        <v>7</v>
      </c>
    </row>
    <row r="51" spans="1:25" ht="18" customHeight="1">
      <c r="Y51" s="87" t="s">
        <v>7</v>
      </c>
    </row>
    <row r="52" spans="1:25" ht="18" customHeight="1">
      <c r="Y52" s="87" t="s">
        <v>7</v>
      </c>
    </row>
    <row r="53" spans="1:25" ht="18" customHeight="1">
      <c r="Y53" s="87" t="s">
        <v>7</v>
      </c>
    </row>
    <row r="54" spans="1:25" ht="18" customHeight="1">
      <c r="Y54" s="87" t="s">
        <v>7</v>
      </c>
    </row>
    <row r="55" spans="1:25" ht="18" customHeight="1">
      <c r="Y55" s="87" t="s">
        <v>7</v>
      </c>
    </row>
    <row r="56" spans="1:25" ht="18" customHeight="1">
      <c r="Y56" s="87" t="s">
        <v>7</v>
      </c>
    </row>
    <row r="57" spans="1:25" ht="18" customHeight="1">
      <c r="Y57" s="87" t="s">
        <v>7</v>
      </c>
    </row>
    <row r="58" spans="1:25" ht="22.5">
      <c r="A58" s="819" t="s">
        <v>324</v>
      </c>
      <c r="B58" s="820"/>
      <c r="C58" s="820"/>
      <c r="D58" s="820"/>
      <c r="E58" s="820"/>
      <c r="F58" s="820"/>
      <c r="G58" s="820"/>
      <c r="H58" s="820"/>
      <c r="I58" s="820"/>
      <c r="J58" s="820"/>
      <c r="K58" s="820"/>
      <c r="L58" s="820"/>
      <c r="M58" s="820"/>
      <c r="N58" s="820"/>
      <c r="O58" s="820"/>
      <c r="P58" s="820"/>
      <c r="Q58" s="820"/>
      <c r="R58" s="820"/>
      <c r="S58" s="820"/>
      <c r="T58" s="820"/>
      <c r="U58" s="820"/>
      <c r="V58" s="820"/>
      <c r="W58" s="820"/>
      <c r="X58" s="820"/>
      <c r="Y58" s="87" t="s">
        <v>7</v>
      </c>
    </row>
    <row r="59" spans="1:25" ht="23.25">
      <c r="A59" s="821" t="str">
        <f>A5</f>
        <v>Community Relations Service</v>
      </c>
      <c r="B59" s="822"/>
      <c r="C59" s="822"/>
      <c r="D59" s="822"/>
      <c r="E59" s="822"/>
      <c r="F59" s="822"/>
      <c r="G59" s="822"/>
      <c r="H59" s="822"/>
      <c r="I59" s="822"/>
      <c r="J59" s="822"/>
      <c r="K59" s="822"/>
      <c r="L59" s="822"/>
      <c r="M59" s="822"/>
      <c r="N59" s="822"/>
      <c r="O59" s="822"/>
      <c r="P59" s="822"/>
      <c r="Q59" s="822"/>
      <c r="R59" s="822"/>
      <c r="S59" s="822"/>
      <c r="T59" s="822"/>
      <c r="U59" s="822"/>
      <c r="V59" s="822"/>
      <c r="W59" s="822"/>
      <c r="X59" s="822"/>
      <c r="Y59" s="87" t="s">
        <v>7</v>
      </c>
    </row>
    <row r="60" spans="1:25" ht="23.25">
      <c r="A60" s="821" t="s">
        <v>314</v>
      </c>
      <c r="B60" s="820"/>
      <c r="C60" s="820"/>
      <c r="D60" s="820"/>
      <c r="E60" s="820"/>
      <c r="F60" s="820"/>
      <c r="G60" s="820"/>
      <c r="H60" s="820"/>
      <c r="I60" s="820"/>
      <c r="J60" s="820"/>
      <c r="K60" s="820"/>
      <c r="L60" s="820"/>
      <c r="M60" s="820"/>
      <c r="N60" s="820"/>
      <c r="O60" s="820"/>
      <c r="P60" s="820"/>
      <c r="Q60" s="820"/>
      <c r="R60" s="820"/>
      <c r="S60" s="820"/>
      <c r="T60" s="820"/>
      <c r="U60" s="820"/>
      <c r="V60" s="820"/>
      <c r="W60" s="820"/>
      <c r="X60" s="820"/>
      <c r="Y60" s="87" t="s">
        <v>7</v>
      </c>
    </row>
    <row r="61" spans="1:25" ht="23.25">
      <c r="A61" s="821" t="s">
        <v>313</v>
      </c>
      <c r="B61" s="823"/>
      <c r="C61" s="823"/>
      <c r="D61" s="823"/>
      <c r="E61" s="823"/>
      <c r="F61" s="823"/>
      <c r="G61" s="823"/>
      <c r="H61" s="823"/>
      <c r="I61" s="823"/>
      <c r="J61" s="823"/>
      <c r="K61" s="823"/>
      <c r="L61" s="823"/>
      <c r="M61" s="823"/>
      <c r="N61" s="823"/>
      <c r="O61" s="823"/>
      <c r="P61" s="823"/>
      <c r="Q61" s="823"/>
      <c r="R61" s="823"/>
      <c r="S61" s="823"/>
      <c r="T61" s="823"/>
      <c r="U61" s="823"/>
      <c r="V61" s="823"/>
      <c r="W61" s="823"/>
      <c r="X61" s="823"/>
      <c r="Y61" s="87" t="s">
        <v>7</v>
      </c>
    </row>
    <row r="62" spans="1:25" ht="18" customHeight="1">
      <c r="Y62" s="87" t="s">
        <v>7</v>
      </c>
    </row>
    <row r="63" spans="1:25" ht="18" customHeight="1">
      <c r="Y63" s="87" t="s">
        <v>7</v>
      </c>
    </row>
    <row r="64" spans="1:25" ht="18" customHeight="1">
      <c r="Y64" s="87" t="s">
        <v>7</v>
      </c>
    </row>
    <row r="65" spans="1:25" ht="18" customHeight="1">
      <c r="Y65" s="87" t="s">
        <v>7</v>
      </c>
    </row>
    <row r="66" spans="1:25" ht="18" customHeight="1">
      <c r="A66" s="48"/>
      <c r="B66" s="48"/>
      <c r="C66" s="48"/>
      <c r="D66" s="49"/>
      <c r="E66" s="49"/>
      <c r="F66" s="49"/>
      <c r="G66" s="49"/>
      <c r="H66" s="49"/>
      <c r="I66" s="49"/>
      <c r="J66" s="49"/>
      <c r="K66" s="49"/>
      <c r="L66" s="49"/>
      <c r="M66" s="49"/>
      <c r="N66" s="49"/>
      <c r="O66" s="49"/>
      <c r="P66" s="49"/>
      <c r="Q66" s="49"/>
      <c r="R66" s="49"/>
      <c r="S66" s="49"/>
      <c r="T66" s="49"/>
      <c r="U66" s="49"/>
      <c r="V66" s="49"/>
      <c r="W66" s="49"/>
      <c r="X66" s="49"/>
      <c r="Y66" s="87" t="s">
        <v>7</v>
      </c>
    </row>
    <row r="67" spans="1:25" ht="15.75" customHeight="1">
      <c r="A67" s="824" t="s">
        <v>335</v>
      </c>
      <c r="B67" s="825"/>
      <c r="C67" s="825"/>
      <c r="D67" s="830" t="s">
        <v>30</v>
      </c>
      <c r="E67" s="831"/>
      <c r="F67" s="832"/>
      <c r="G67" s="836" t="s">
        <v>463</v>
      </c>
      <c r="H67" s="837"/>
      <c r="I67" s="838"/>
      <c r="J67" s="830" t="s">
        <v>298</v>
      </c>
      <c r="K67" s="831"/>
      <c r="L67" s="832"/>
      <c r="M67" s="830" t="s">
        <v>296</v>
      </c>
      <c r="N67" s="831"/>
      <c r="O67" s="832"/>
      <c r="P67" s="830" t="s">
        <v>299</v>
      </c>
      <c r="Q67" s="842"/>
      <c r="R67" s="842"/>
      <c r="S67" s="830" t="s">
        <v>300</v>
      </c>
      <c r="T67" s="831"/>
      <c r="U67" s="831"/>
      <c r="V67" s="830" t="s">
        <v>62</v>
      </c>
      <c r="W67" s="831"/>
      <c r="X67" s="832"/>
      <c r="Y67" s="87" t="s">
        <v>7</v>
      </c>
    </row>
    <row r="68" spans="1:25" ht="27.75" customHeight="1">
      <c r="A68" s="826"/>
      <c r="B68" s="827"/>
      <c r="C68" s="827"/>
      <c r="D68" s="833"/>
      <c r="E68" s="834"/>
      <c r="F68" s="835"/>
      <c r="G68" s="839"/>
      <c r="H68" s="840"/>
      <c r="I68" s="841"/>
      <c r="J68" s="833"/>
      <c r="K68" s="834"/>
      <c r="L68" s="835"/>
      <c r="M68" s="833"/>
      <c r="N68" s="834"/>
      <c r="O68" s="835"/>
      <c r="P68" s="843"/>
      <c r="Q68" s="844"/>
      <c r="R68" s="844"/>
      <c r="S68" s="833"/>
      <c r="T68" s="834"/>
      <c r="U68" s="834"/>
      <c r="V68" s="833"/>
      <c r="W68" s="834"/>
      <c r="X68" s="835"/>
      <c r="Y68" s="87" t="s">
        <v>7</v>
      </c>
    </row>
    <row r="69" spans="1:25" ht="16.5" thickBot="1">
      <c r="A69" s="828"/>
      <c r="B69" s="829"/>
      <c r="C69" s="829"/>
      <c r="D69" s="482" t="s">
        <v>336</v>
      </c>
      <c r="E69" s="483" t="s">
        <v>69</v>
      </c>
      <c r="F69" s="484" t="s">
        <v>338</v>
      </c>
      <c r="G69" s="482" t="s">
        <v>336</v>
      </c>
      <c r="H69" s="483" t="s">
        <v>69</v>
      </c>
      <c r="I69" s="484" t="s">
        <v>338</v>
      </c>
      <c r="J69" s="482" t="s">
        <v>336</v>
      </c>
      <c r="K69" s="483" t="s">
        <v>69</v>
      </c>
      <c r="L69" s="484" t="s">
        <v>338</v>
      </c>
      <c r="M69" s="482" t="s">
        <v>336</v>
      </c>
      <c r="N69" s="483" t="s">
        <v>69</v>
      </c>
      <c r="O69" s="484" t="s">
        <v>338</v>
      </c>
      <c r="P69" s="482" t="s">
        <v>336</v>
      </c>
      <c r="Q69" s="483" t="s">
        <v>69</v>
      </c>
      <c r="R69" s="484" t="s">
        <v>338</v>
      </c>
      <c r="S69" s="482" t="s">
        <v>336</v>
      </c>
      <c r="T69" s="483" t="s">
        <v>69</v>
      </c>
      <c r="U69" s="484" t="s">
        <v>338</v>
      </c>
      <c r="V69" s="485" t="s">
        <v>336</v>
      </c>
      <c r="W69" s="483" t="s">
        <v>69</v>
      </c>
      <c r="X69" s="486" t="s">
        <v>338</v>
      </c>
      <c r="Y69" s="87" t="s">
        <v>7</v>
      </c>
    </row>
    <row r="70" spans="1:25" ht="32.25" customHeight="1">
      <c r="A70" s="487"/>
      <c r="B70" s="800" t="s">
        <v>453</v>
      </c>
      <c r="C70" s="801"/>
      <c r="D70" s="488">
        <v>56</v>
      </c>
      <c r="E70" s="489">
        <v>56</v>
      </c>
      <c r="F70" s="490">
        <v>11479</v>
      </c>
      <c r="G70" s="488">
        <v>56</v>
      </c>
      <c r="H70" s="489">
        <v>56</v>
      </c>
      <c r="I70" s="490">
        <v>11479</v>
      </c>
      <c r="J70" s="488"/>
      <c r="K70" s="489"/>
      <c r="L70" s="490">
        <v>46</v>
      </c>
      <c r="M70" s="488">
        <v>56</v>
      </c>
      <c r="N70" s="489">
        <v>56</v>
      </c>
      <c r="O70" s="490">
        <v>11525</v>
      </c>
      <c r="P70" s="488">
        <v>8</v>
      </c>
      <c r="Q70" s="489">
        <v>4</v>
      </c>
      <c r="R70" s="490">
        <v>1454</v>
      </c>
      <c r="S70" s="488"/>
      <c r="T70" s="489"/>
      <c r="U70" s="490">
        <v>-12</v>
      </c>
      <c r="V70" s="488">
        <f>P70+M70+S70</f>
        <v>64</v>
      </c>
      <c r="W70" s="489">
        <f>+N70+Q70+T70</f>
        <v>60</v>
      </c>
      <c r="X70" s="491">
        <f>R70+O70+U70</f>
        <v>12967</v>
      </c>
      <c r="Y70" s="87" t="s">
        <v>7</v>
      </c>
    </row>
    <row r="71" spans="1:25">
      <c r="A71" s="487"/>
      <c r="B71" s="873"/>
      <c r="C71" s="873"/>
      <c r="D71" s="488"/>
      <c r="E71" s="489"/>
      <c r="F71" s="492"/>
      <c r="G71" s="488"/>
      <c r="H71" s="489"/>
      <c r="I71" s="493"/>
      <c r="J71" s="488"/>
      <c r="K71" s="489"/>
      <c r="L71" s="493"/>
      <c r="M71" s="488"/>
      <c r="N71" s="489"/>
      <c r="O71" s="493"/>
      <c r="P71" s="488"/>
      <c r="Q71" s="489"/>
      <c r="R71" s="493"/>
      <c r="S71" s="488"/>
      <c r="T71" s="489"/>
      <c r="U71" s="493"/>
      <c r="V71" s="488"/>
      <c r="W71" s="489"/>
      <c r="X71" s="491"/>
      <c r="Y71" s="87" t="s">
        <v>7</v>
      </c>
    </row>
    <row r="72" spans="1:25" ht="17.25" customHeight="1">
      <c r="A72" s="487"/>
      <c r="B72" s="881"/>
      <c r="C72" s="881"/>
      <c r="D72" s="488"/>
      <c r="E72" s="489"/>
      <c r="F72" s="493"/>
      <c r="G72" s="488"/>
      <c r="H72" s="489"/>
      <c r="I72" s="493"/>
      <c r="J72" s="488"/>
      <c r="K72" s="489"/>
      <c r="L72" s="493"/>
      <c r="M72" s="488"/>
      <c r="N72" s="489"/>
      <c r="O72" s="493"/>
      <c r="P72" s="488"/>
      <c r="Q72" s="489"/>
      <c r="R72" s="493"/>
      <c r="S72" s="488"/>
      <c r="T72" s="489"/>
      <c r="U72" s="493"/>
      <c r="V72" s="488"/>
      <c r="W72" s="489"/>
      <c r="X72" s="491"/>
      <c r="Y72" s="87" t="s">
        <v>7</v>
      </c>
    </row>
    <row r="73" spans="1:25">
      <c r="A73" s="487"/>
      <c r="B73" s="881"/>
      <c r="C73" s="881"/>
      <c r="D73" s="488"/>
      <c r="E73" s="489"/>
      <c r="F73" s="493"/>
      <c r="G73" s="488"/>
      <c r="H73" s="489"/>
      <c r="I73" s="493"/>
      <c r="J73" s="488"/>
      <c r="K73" s="489"/>
      <c r="L73" s="493"/>
      <c r="M73" s="488"/>
      <c r="N73" s="489"/>
      <c r="O73" s="493"/>
      <c r="P73" s="488"/>
      <c r="Q73" s="489"/>
      <c r="R73" s="493"/>
      <c r="S73" s="488"/>
      <c r="T73" s="489"/>
      <c r="U73" s="493"/>
      <c r="V73" s="488"/>
      <c r="W73" s="489"/>
      <c r="X73" s="491">
        <f>R73+O73+U73</f>
        <v>0</v>
      </c>
      <c r="Y73" s="87" t="s">
        <v>7</v>
      </c>
    </row>
    <row r="74" spans="1:25">
      <c r="A74" s="494"/>
      <c r="B74" s="160"/>
      <c r="C74" s="160" t="s">
        <v>70</v>
      </c>
      <c r="D74" s="161">
        <f>SUM(D70:D73)</f>
        <v>56</v>
      </c>
      <c r="E74" s="162">
        <f>SUM(E70:E73)</f>
        <v>56</v>
      </c>
      <c r="F74" s="146">
        <f>SUM(F70:F73)</f>
        <v>11479</v>
      </c>
      <c r="G74" s="161">
        <f t="shared" ref="G74:V74" si="0">SUM(G70:G73)</f>
        <v>56</v>
      </c>
      <c r="H74" s="162">
        <f t="shared" si="0"/>
        <v>56</v>
      </c>
      <c r="I74" s="146">
        <f t="shared" si="0"/>
        <v>11479</v>
      </c>
      <c r="J74" s="161">
        <f t="shared" si="0"/>
        <v>0</v>
      </c>
      <c r="K74" s="162">
        <f t="shared" si="0"/>
        <v>0</v>
      </c>
      <c r="L74" s="146">
        <f t="shared" si="0"/>
        <v>46</v>
      </c>
      <c r="M74" s="161">
        <f t="shared" si="0"/>
        <v>56</v>
      </c>
      <c r="N74" s="162">
        <f t="shared" si="0"/>
        <v>56</v>
      </c>
      <c r="O74" s="146">
        <f t="shared" si="0"/>
        <v>11525</v>
      </c>
      <c r="P74" s="161">
        <f t="shared" si="0"/>
        <v>8</v>
      </c>
      <c r="Q74" s="162">
        <f t="shared" si="0"/>
        <v>4</v>
      </c>
      <c r="R74" s="146">
        <f t="shared" si="0"/>
        <v>1454</v>
      </c>
      <c r="S74" s="161">
        <f t="shared" si="0"/>
        <v>0</v>
      </c>
      <c r="T74" s="162">
        <f t="shared" si="0"/>
        <v>0</v>
      </c>
      <c r="U74" s="146">
        <f t="shared" si="0"/>
        <v>-12</v>
      </c>
      <c r="V74" s="161">
        <f t="shared" si="0"/>
        <v>64</v>
      </c>
      <c r="W74" s="162">
        <f>SUM(W70:W73)</f>
        <v>60</v>
      </c>
      <c r="X74" s="147">
        <f>SUM(X70:X73)</f>
        <v>12967</v>
      </c>
      <c r="Y74" s="87" t="s">
        <v>7</v>
      </c>
    </row>
    <row r="75" spans="1:25">
      <c r="A75" s="495"/>
      <c r="B75" s="882"/>
      <c r="C75" s="883"/>
      <c r="D75" s="496"/>
      <c r="E75" s="497"/>
      <c r="F75" s="469"/>
      <c r="G75" s="498"/>
      <c r="H75" s="499"/>
      <c r="I75" s="499"/>
      <c r="J75" s="498"/>
      <c r="K75" s="499"/>
      <c r="L75" s="499"/>
      <c r="M75" s="498"/>
      <c r="N75" s="499"/>
      <c r="O75" s="499"/>
      <c r="P75" s="498"/>
      <c r="Q75" s="499"/>
      <c r="R75" s="499"/>
      <c r="S75" s="498"/>
      <c r="T75" s="499"/>
      <c r="U75" s="499"/>
      <c r="V75" s="498"/>
      <c r="W75" s="500"/>
      <c r="X75" s="501"/>
      <c r="Y75" s="87" t="s">
        <v>7</v>
      </c>
    </row>
    <row r="76" spans="1:25">
      <c r="A76" s="494"/>
      <c r="B76" s="884" t="s">
        <v>320</v>
      </c>
      <c r="C76" s="885"/>
      <c r="D76" s="502"/>
      <c r="E76" s="503"/>
      <c r="F76" s="504"/>
      <c r="G76" s="505"/>
      <c r="H76" s="506"/>
      <c r="I76" s="506"/>
      <c r="J76" s="505"/>
      <c r="K76" s="506"/>
      <c r="L76" s="506"/>
      <c r="M76" s="505"/>
      <c r="N76" s="506"/>
      <c r="O76" s="506"/>
      <c r="P76" s="505"/>
      <c r="Q76" s="506"/>
      <c r="R76" s="506"/>
      <c r="S76" s="505"/>
      <c r="T76" s="506"/>
      <c r="U76" s="506"/>
      <c r="V76" s="505"/>
      <c r="W76" s="503"/>
      <c r="X76" s="507"/>
      <c r="Y76" s="87" t="s">
        <v>7</v>
      </c>
    </row>
    <row r="77" spans="1:25">
      <c r="A77" s="487"/>
      <c r="B77" s="874" t="s">
        <v>319</v>
      </c>
      <c r="C77" s="875"/>
      <c r="D77" s="488"/>
      <c r="E77" s="489">
        <f>+E74+E76</f>
        <v>56</v>
      </c>
      <c r="F77" s="493"/>
      <c r="G77" s="508"/>
      <c r="H77" s="489">
        <f>+H74+H76</f>
        <v>56</v>
      </c>
      <c r="I77" s="490"/>
      <c r="J77" s="508"/>
      <c r="K77" s="489">
        <f>+K74+K76</f>
        <v>0</v>
      </c>
      <c r="L77" s="490"/>
      <c r="M77" s="508"/>
      <c r="N77" s="489">
        <f>+N74+N76</f>
        <v>56</v>
      </c>
      <c r="O77" s="490"/>
      <c r="P77" s="508"/>
      <c r="Q77" s="489">
        <f>+Q74+Q76</f>
        <v>4</v>
      </c>
      <c r="R77" s="490"/>
      <c r="S77" s="508"/>
      <c r="T77" s="489">
        <f>+T74+T76</f>
        <v>0</v>
      </c>
      <c r="U77" s="490"/>
      <c r="V77" s="508"/>
      <c r="W77" s="489">
        <f>+W74+W76</f>
        <v>60</v>
      </c>
      <c r="X77" s="471"/>
      <c r="Y77" s="87" t="s">
        <v>7</v>
      </c>
    </row>
    <row r="78" spans="1:25">
      <c r="A78" s="509"/>
      <c r="B78" s="876"/>
      <c r="C78" s="877"/>
      <c r="D78" s="496"/>
      <c r="E78" s="497"/>
      <c r="F78" s="469"/>
      <c r="G78" s="498"/>
      <c r="H78" s="499"/>
      <c r="I78" s="499"/>
      <c r="J78" s="498"/>
      <c r="K78" s="499"/>
      <c r="L78" s="499"/>
      <c r="M78" s="498"/>
      <c r="N78" s="499"/>
      <c r="O78" s="499"/>
      <c r="P78" s="498"/>
      <c r="Q78" s="499"/>
      <c r="R78" s="499"/>
      <c r="S78" s="498"/>
      <c r="T78" s="499"/>
      <c r="U78" s="499"/>
      <c r="V78" s="498"/>
      <c r="W78" s="500"/>
      <c r="X78" s="501"/>
      <c r="Y78" s="87" t="s">
        <v>7</v>
      </c>
    </row>
    <row r="79" spans="1:25">
      <c r="A79" s="487"/>
      <c r="B79" s="874" t="s">
        <v>317</v>
      </c>
      <c r="C79" s="875"/>
      <c r="D79" s="488"/>
      <c r="E79" s="489"/>
      <c r="F79" s="493"/>
      <c r="G79" s="508"/>
      <c r="H79" s="490"/>
      <c r="I79" s="490"/>
      <c r="J79" s="508"/>
      <c r="K79" s="490"/>
      <c r="L79" s="490"/>
      <c r="M79" s="508"/>
      <c r="N79" s="490"/>
      <c r="O79" s="490"/>
      <c r="P79" s="508"/>
      <c r="Q79" s="490"/>
      <c r="R79" s="490"/>
      <c r="S79" s="508"/>
      <c r="T79" s="490"/>
      <c r="U79" s="490"/>
      <c r="V79" s="508"/>
      <c r="W79" s="490"/>
      <c r="X79" s="471"/>
      <c r="Y79" s="87" t="s">
        <v>7</v>
      </c>
    </row>
    <row r="80" spans="1:25">
      <c r="A80" s="487"/>
      <c r="B80" s="510"/>
      <c r="C80" s="600" t="s">
        <v>74</v>
      </c>
      <c r="D80" s="488"/>
      <c r="E80" s="489"/>
      <c r="F80" s="493"/>
      <c r="G80" s="508"/>
      <c r="H80" s="490"/>
      <c r="I80" s="490"/>
      <c r="J80" s="508"/>
      <c r="K80" s="489"/>
      <c r="L80" s="490"/>
      <c r="M80" s="508"/>
      <c r="N80" s="489"/>
      <c r="O80" s="490"/>
      <c r="P80" s="508"/>
      <c r="Q80" s="489"/>
      <c r="R80" s="490"/>
      <c r="S80" s="508"/>
      <c r="T80" s="489"/>
      <c r="U80" s="490"/>
      <c r="V80" s="508"/>
      <c r="W80" s="511"/>
      <c r="X80" s="471"/>
      <c r="Y80" s="87" t="s">
        <v>7</v>
      </c>
    </row>
    <row r="81" spans="1:25">
      <c r="A81" s="494"/>
      <c r="B81" s="512"/>
      <c r="C81" s="513" t="s">
        <v>131</v>
      </c>
      <c r="D81" s="502"/>
      <c r="E81" s="503"/>
      <c r="F81" s="504"/>
      <c r="G81" s="505"/>
      <c r="H81" s="506"/>
      <c r="I81" s="506"/>
      <c r="J81" s="505"/>
      <c r="K81" s="503"/>
      <c r="L81" s="506"/>
      <c r="M81" s="505"/>
      <c r="N81" s="503"/>
      <c r="O81" s="506"/>
      <c r="P81" s="505"/>
      <c r="Q81" s="503"/>
      <c r="R81" s="506"/>
      <c r="S81" s="505"/>
      <c r="T81" s="503"/>
      <c r="U81" s="506"/>
      <c r="V81" s="505"/>
      <c r="W81" s="503"/>
      <c r="X81" s="507"/>
      <c r="Y81" s="87" t="s">
        <v>7</v>
      </c>
    </row>
    <row r="82" spans="1:25">
      <c r="A82" s="494"/>
      <c r="B82" s="878" t="s">
        <v>318</v>
      </c>
      <c r="C82" s="879"/>
      <c r="D82" s="502"/>
      <c r="E82" s="503">
        <f>E81+E80+E77</f>
        <v>56</v>
      </c>
      <c r="F82" s="504"/>
      <c r="G82" s="505"/>
      <c r="H82" s="503">
        <f>H81+H80+H77</f>
        <v>56</v>
      </c>
      <c r="I82" s="506"/>
      <c r="J82" s="505"/>
      <c r="K82" s="503">
        <f>K81+K80+K77</f>
        <v>0</v>
      </c>
      <c r="L82" s="506"/>
      <c r="M82" s="505"/>
      <c r="N82" s="503">
        <f>N81+N80+N77</f>
        <v>56</v>
      </c>
      <c r="O82" s="506"/>
      <c r="P82" s="505"/>
      <c r="Q82" s="503">
        <f>Q81+Q80+Q77</f>
        <v>4</v>
      </c>
      <c r="R82" s="506"/>
      <c r="S82" s="505"/>
      <c r="T82" s="503">
        <f>T81+T80+T77</f>
        <v>0</v>
      </c>
      <c r="U82" s="506"/>
      <c r="V82" s="505"/>
      <c r="W82" s="503">
        <f>W81+W80+W77</f>
        <v>60</v>
      </c>
      <c r="X82" s="507"/>
      <c r="Y82" s="87" t="s">
        <v>36</v>
      </c>
    </row>
    <row r="83" spans="1:25">
      <c r="C83" s="514"/>
    </row>
    <row r="84" spans="1:25">
      <c r="C84" s="514"/>
    </row>
    <row r="85" spans="1:25" s="515" customFormat="1" ht="15">
      <c r="D85" s="516"/>
      <c r="E85" s="516"/>
      <c r="F85" s="516"/>
      <c r="G85" s="516"/>
      <c r="H85" s="516"/>
      <c r="I85" s="516"/>
      <c r="J85" s="516"/>
      <c r="K85" s="516"/>
      <c r="L85" s="516"/>
      <c r="M85" s="516"/>
      <c r="N85" s="516"/>
      <c r="O85" s="516"/>
      <c r="P85" s="516"/>
      <c r="Q85" s="516"/>
      <c r="R85" s="516"/>
      <c r="S85" s="516"/>
      <c r="T85" s="516"/>
      <c r="U85" s="516"/>
      <c r="V85" s="516"/>
      <c r="W85" s="516"/>
      <c r="X85" s="516"/>
      <c r="Y85" s="517"/>
    </row>
    <row r="86" spans="1:25" s="515" customFormat="1" ht="15">
      <c r="D86" s="516"/>
      <c r="E86" s="516"/>
      <c r="F86" s="516"/>
      <c r="G86" s="516"/>
      <c r="H86" s="516"/>
      <c r="I86" s="516"/>
      <c r="J86" s="516"/>
      <c r="K86" s="516"/>
      <c r="L86" s="516"/>
      <c r="M86" s="516"/>
      <c r="N86" s="516"/>
      <c r="O86" s="516"/>
      <c r="P86" s="516"/>
      <c r="Q86" s="516"/>
      <c r="R86" s="516"/>
      <c r="S86" s="516"/>
      <c r="T86" s="516"/>
      <c r="U86" s="516"/>
      <c r="V86" s="516"/>
      <c r="W86" s="516"/>
      <c r="X86" s="516"/>
      <c r="Y86" s="517"/>
    </row>
    <row r="87" spans="1:25" s="515" customFormat="1" ht="15">
      <c r="D87" s="516"/>
      <c r="E87" s="516"/>
      <c r="F87" s="516"/>
      <c r="G87" s="516"/>
      <c r="H87" s="516"/>
      <c r="I87" s="516"/>
      <c r="J87" s="516"/>
      <c r="K87" s="516"/>
      <c r="L87" s="516"/>
      <c r="M87" s="516"/>
      <c r="N87" s="516"/>
      <c r="O87" s="516"/>
      <c r="P87" s="516"/>
      <c r="Q87" s="516"/>
      <c r="R87" s="516"/>
      <c r="S87" s="516"/>
      <c r="T87" s="516"/>
      <c r="U87" s="516"/>
      <c r="V87" s="516"/>
      <c r="W87" s="516"/>
      <c r="X87" s="516"/>
      <c r="Y87" s="517"/>
    </row>
    <row r="88" spans="1:25" s="515" customFormat="1" ht="25.5" customHeight="1">
      <c r="A88" s="518"/>
      <c r="B88" s="518"/>
      <c r="C88" s="518"/>
      <c r="D88" s="519"/>
      <c r="E88" s="519"/>
      <c r="F88" s="519"/>
      <c r="G88" s="519"/>
      <c r="H88" s="519"/>
      <c r="I88" s="519"/>
      <c r="J88" s="519"/>
      <c r="K88" s="519"/>
      <c r="L88" s="519"/>
      <c r="M88" s="519"/>
      <c r="N88" s="519"/>
      <c r="O88" s="519"/>
      <c r="P88" s="519"/>
      <c r="Q88" s="519"/>
      <c r="R88" s="519"/>
      <c r="S88" s="519"/>
      <c r="T88" s="519"/>
      <c r="U88" s="519"/>
      <c r="V88" s="519"/>
      <c r="W88" s="519"/>
      <c r="X88" s="519"/>
      <c r="Y88" s="517"/>
    </row>
    <row r="89" spans="1:25" s="515" customFormat="1" ht="25.5" customHeight="1">
      <c r="A89" s="520"/>
      <c r="B89" s="520"/>
      <c r="C89" s="520"/>
      <c r="D89" s="54"/>
      <c r="E89" s="54"/>
      <c r="F89" s="54"/>
      <c r="G89" s="54"/>
      <c r="H89" s="54"/>
      <c r="I89" s="54"/>
      <c r="J89" s="54"/>
      <c r="K89" s="54"/>
      <c r="L89" s="54"/>
      <c r="M89" s="54"/>
      <c r="N89" s="54"/>
      <c r="O89" s="54"/>
      <c r="P89" s="54"/>
      <c r="Q89" s="54"/>
      <c r="R89" s="54"/>
      <c r="S89" s="54"/>
      <c r="T89" s="54"/>
      <c r="U89" s="54"/>
      <c r="V89" s="54"/>
      <c r="W89" s="521"/>
      <c r="X89" s="521"/>
      <c r="Y89" s="517"/>
    </row>
    <row r="90" spans="1:25" s="515" customFormat="1" ht="26.25">
      <c r="A90" s="880"/>
      <c r="B90" s="880"/>
      <c r="C90" s="880"/>
      <c r="D90" s="880"/>
      <c r="E90" s="880"/>
      <c r="F90" s="880"/>
      <c r="G90" s="880"/>
      <c r="H90" s="880"/>
      <c r="I90" s="880"/>
      <c r="J90" s="880"/>
      <c r="K90" s="880"/>
      <c r="L90" s="880"/>
      <c r="M90" s="880"/>
      <c r="N90" s="880"/>
      <c r="O90" s="880"/>
      <c r="P90" s="880"/>
      <c r="Q90" s="880"/>
      <c r="R90" s="880"/>
      <c r="S90" s="880"/>
      <c r="T90" s="880"/>
      <c r="U90" s="880"/>
      <c r="V90" s="880"/>
      <c r="W90" s="66"/>
      <c r="X90" s="66"/>
      <c r="Y90" s="517"/>
    </row>
    <row r="91" spans="1:25" s="515" customFormat="1" ht="99" customHeight="1">
      <c r="A91" s="886"/>
      <c r="B91" s="887"/>
      <c r="C91" s="887"/>
      <c r="D91" s="887"/>
      <c r="E91" s="887"/>
      <c r="F91" s="887"/>
      <c r="G91" s="887"/>
      <c r="H91" s="887"/>
      <c r="I91" s="887"/>
      <c r="J91" s="887"/>
      <c r="K91" s="887"/>
      <c r="L91" s="887"/>
      <c r="M91" s="887"/>
      <c r="N91" s="887"/>
      <c r="O91" s="887"/>
      <c r="P91" s="887"/>
      <c r="Q91" s="887"/>
      <c r="R91" s="887"/>
      <c r="S91" s="887"/>
      <c r="T91" s="887"/>
      <c r="U91" s="887"/>
      <c r="V91" s="887"/>
      <c r="W91" s="67"/>
      <c r="X91" s="67"/>
      <c r="Y91" s="517"/>
    </row>
    <row r="92" spans="1:25" s="515" customFormat="1" ht="25.5" customHeight="1">
      <c r="A92" s="888"/>
      <c r="B92" s="889"/>
      <c r="C92" s="889"/>
      <c r="D92" s="889"/>
      <c r="E92" s="889"/>
      <c r="F92" s="889"/>
      <c r="G92" s="889"/>
      <c r="H92" s="889"/>
      <c r="I92" s="889"/>
      <c r="J92" s="889"/>
      <c r="K92" s="889"/>
      <c r="L92" s="889"/>
      <c r="M92" s="889"/>
      <c r="N92" s="889"/>
      <c r="O92" s="889"/>
      <c r="P92" s="889"/>
      <c r="Q92" s="889"/>
      <c r="R92" s="889"/>
      <c r="S92" s="889"/>
      <c r="T92" s="889"/>
      <c r="U92" s="889"/>
      <c r="V92" s="889"/>
      <c r="W92" s="67"/>
      <c r="X92" s="67"/>
      <c r="Y92" s="517"/>
    </row>
    <row r="93" spans="1:25" s="515" customFormat="1" ht="25.5">
      <c r="A93" s="889"/>
      <c r="B93" s="889"/>
      <c r="C93" s="889"/>
      <c r="D93" s="889"/>
      <c r="E93" s="889"/>
      <c r="F93" s="889"/>
      <c r="G93" s="889"/>
      <c r="H93" s="889"/>
      <c r="I93" s="889"/>
      <c r="J93" s="889"/>
      <c r="K93" s="889"/>
      <c r="L93" s="889"/>
      <c r="M93" s="889"/>
      <c r="N93" s="889"/>
      <c r="O93" s="889"/>
      <c r="P93" s="889"/>
      <c r="Q93" s="889"/>
      <c r="R93" s="889"/>
      <c r="S93" s="889"/>
      <c r="T93" s="889"/>
      <c r="U93" s="889"/>
      <c r="V93" s="889"/>
      <c r="W93" s="67"/>
      <c r="X93" s="67"/>
      <c r="Y93" s="517"/>
    </row>
    <row r="94" spans="1:25" s="515" customFormat="1" ht="54" customHeight="1">
      <c r="A94" s="871"/>
      <c r="B94" s="871"/>
      <c r="C94" s="871"/>
      <c r="D94" s="871"/>
      <c r="E94" s="871"/>
      <c r="F94" s="871"/>
      <c r="G94" s="871"/>
      <c r="H94" s="871"/>
      <c r="I94" s="871"/>
      <c r="J94" s="871"/>
      <c r="K94" s="871"/>
      <c r="L94" s="871"/>
      <c r="M94" s="871"/>
      <c r="N94" s="871"/>
      <c r="O94" s="871"/>
      <c r="P94" s="871"/>
      <c r="Q94" s="871"/>
      <c r="R94" s="871"/>
      <c r="S94" s="871"/>
      <c r="T94" s="871"/>
      <c r="U94" s="871"/>
      <c r="V94" s="871"/>
      <c r="W94" s="61"/>
      <c r="X94" s="61"/>
      <c r="Y94" s="517"/>
    </row>
    <row r="95" spans="1:25" s="515" customFormat="1" ht="87" customHeight="1">
      <c r="A95" s="871"/>
      <c r="B95" s="872"/>
      <c r="C95" s="872"/>
      <c r="D95" s="872"/>
      <c r="E95" s="872"/>
      <c r="F95" s="872"/>
      <c r="G95" s="872"/>
      <c r="H95" s="872"/>
      <c r="I95" s="872"/>
      <c r="J95" s="872"/>
      <c r="K95" s="872"/>
      <c r="L95" s="872"/>
      <c r="M95" s="872"/>
      <c r="N95" s="872"/>
      <c r="O95" s="872"/>
      <c r="P95" s="872"/>
      <c r="Q95" s="872"/>
      <c r="R95" s="872"/>
      <c r="S95" s="872"/>
      <c r="T95" s="872"/>
      <c r="U95" s="872"/>
      <c r="V95" s="872"/>
      <c r="W95" s="61"/>
      <c r="X95" s="61"/>
      <c r="Y95" s="517"/>
    </row>
    <row r="96" spans="1:25" s="522" customFormat="1" ht="90.75" customHeight="1">
      <c r="D96" s="523"/>
      <c r="E96" s="523"/>
      <c r="F96" s="523"/>
      <c r="G96" s="523"/>
      <c r="H96" s="523"/>
      <c r="I96" s="523"/>
      <c r="J96" s="523"/>
      <c r="K96" s="523"/>
      <c r="L96" s="523"/>
      <c r="M96" s="523"/>
      <c r="N96" s="523"/>
      <c r="O96" s="523"/>
      <c r="P96" s="523"/>
      <c r="Q96" s="523"/>
      <c r="R96" s="523"/>
      <c r="S96" s="523"/>
      <c r="T96" s="523"/>
      <c r="U96" s="523"/>
      <c r="V96" s="523"/>
      <c r="W96" s="524"/>
      <c r="X96" s="525"/>
    </row>
    <row r="97" spans="11:24">
      <c r="W97" s="526"/>
      <c r="X97" s="526"/>
    </row>
    <row r="98" spans="11:24">
      <c r="K98" s="73"/>
    </row>
  </sheetData>
  <mergeCells count="77">
    <mergeCell ref="A95:V95"/>
    <mergeCell ref="B71:C71"/>
    <mergeCell ref="B77:C77"/>
    <mergeCell ref="B78:C78"/>
    <mergeCell ref="B82:C82"/>
    <mergeCell ref="A90:V90"/>
    <mergeCell ref="B73:C73"/>
    <mergeCell ref="B75:C75"/>
    <mergeCell ref="B76:C76"/>
    <mergeCell ref="B79:C79"/>
    <mergeCell ref="B72:C72"/>
    <mergeCell ref="A94:V94"/>
    <mergeCell ref="A91:V91"/>
    <mergeCell ref="A92:V93"/>
    <mergeCell ref="A1:X1"/>
    <mergeCell ref="A14:U14"/>
    <mergeCell ref="A2:X2"/>
    <mergeCell ref="A3:X3"/>
    <mergeCell ref="A8:X8"/>
    <mergeCell ref="A9:X9"/>
    <mergeCell ref="X12:X13"/>
    <mergeCell ref="W12:W13"/>
    <mergeCell ref="A4:X4"/>
    <mergeCell ref="A5:X5"/>
    <mergeCell ref="A6:X6"/>
    <mergeCell ref="A7:X7"/>
    <mergeCell ref="A16:U16"/>
    <mergeCell ref="V11:X11"/>
    <mergeCell ref="A15:U15"/>
    <mergeCell ref="A10:X10"/>
    <mergeCell ref="A11:U13"/>
    <mergeCell ref="V12:V13"/>
    <mergeCell ref="A48:U48"/>
    <mergeCell ref="A47:U47"/>
    <mergeCell ref="A44:U44"/>
    <mergeCell ref="A37:U37"/>
    <mergeCell ref="A41:U41"/>
    <mergeCell ref="A43:U43"/>
    <mergeCell ref="A42:U42"/>
    <mergeCell ref="A40:U40"/>
    <mergeCell ref="A38:U38"/>
    <mergeCell ref="A58:X58"/>
    <mergeCell ref="A59:X59"/>
    <mergeCell ref="A60:X60"/>
    <mergeCell ref="A61:X61"/>
    <mergeCell ref="A67:C69"/>
    <mergeCell ref="V67:X68"/>
    <mergeCell ref="D67:F68"/>
    <mergeCell ref="G67:I68"/>
    <mergeCell ref="J67:L68"/>
    <mergeCell ref="M67:O68"/>
    <mergeCell ref="P67:R68"/>
    <mergeCell ref="S67:U68"/>
    <mergeCell ref="A17:U17"/>
    <mergeCell ref="A31:U31"/>
    <mergeCell ref="A39:U39"/>
    <mergeCell ref="A18:U18"/>
    <mergeCell ref="A19:U19"/>
    <mergeCell ref="A20:U20"/>
    <mergeCell ref="A24:U24"/>
    <mergeCell ref="A33:U33"/>
    <mergeCell ref="B70:C70"/>
    <mergeCell ref="A21:U21"/>
    <mergeCell ref="A22:U22"/>
    <mergeCell ref="A25:U25"/>
    <mergeCell ref="A26:U26"/>
    <mergeCell ref="A23:U23"/>
    <mergeCell ref="A35:U35"/>
    <mergeCell ref="A36:U36"/>
    <mergeCell ref="A27:U27"/>
    <mergeCell ref="A28:U28"/>
    <mergeCell ref="A29:U29"/>
    <mergeCell ref="A30:U30"/>
    <mergeCell ref="A45:U45"/>
    <mergeCell ref="A32:U32"/>
    <mergeCell ref="A46:U46"/>
    <mergeCell ref="A34:U34"/>
  </mergeCells>
  <phoneticPr fontId="0" type="noConversion"/>
  <printOptions horizontalCentered="1"/>
  <pageMargins left="0.5" right="0.4" top="0.5" bottom="0.25" header="0" footer="0"/>
  <pageSetup scale="55" firstPageNumber="8" fitToHeight="0" orientation="landscape" useFirstPageNumber="1" r:id="rId1"/>
  <headerFooter alignWithMargins="0">
    <oddFooter>&amp;C&amp;"Times New Roman,Regular"&amp;14Exhibit B - Summary of Requirements</oddFooter>
  </headerFooter>
  <rowBreaks count="1" manualBreakCount="1">
    <brk id="48" max="23" man="1"/>
  </rowBreaks>
</worksheet>
</file>

<file path=xl/worksheets/sheet20.xml><?xml version="1.0" encoding="utf-8"?>
<worksheet xmlns="http://schemas.openxmlformats.org/spreadsheetml/2006/main" xmlns:r="http://schemas.openxmlformats.org/officeDocument/2006/relationships">
  <sheetPr>
    <pageSetUpPr fitToPage="1"/>
  </sheetPr>
  <dimension ref="A1:N67"/>
  <sheetViews>
    <sheetView view="pageBreakPreview" zoomScale="95" zoomScaleNormal="95" zoomScaleSheetLayoutView="95" workbookViewId="0">
      <selection activeCell="G15" sqref="G15"/>
    </sheetView>
  </sheetViews>
  <sheetFormatPr defaultRowHeight="15"/>
  <cols>
    <col min="1" max="1" width="29.21875" customWidth="1"/>
    <col min="13" max="13" width="2" style="442" customWidth="1"/>
    <col min="14" max="14" width="8.88671875" style="379"/>
  </cols>
  <sheetData>
    <row r="1" spans="1:13" ht="15.75">
      <c r="A1" s="1137" t="s">
        <v>264</v>
      </c>
      <c r="B1" s="1099"/>
      <c r="C1" s="1099"/>
      <c r="D1" s="1099"/>
      <c r="E1" s="1099"/>
      <c r="F1" s="1099"/>
      <c r="G1" s="1099"/>
      <c r="H1" s="1099"/>
      <c r="I1" s="1099"/>
      <c r="J1" s="1099"/>
      <c r="K1" s="1099"/>
      <c r="L1" s="1099"/>
      <c r="M1" s="378" t="s">
        <v>7</v>
      </c>
    </row>
    <row r="2" spans="1:13" ht="15.75">
      <c r="A2" s="164" t="s">
        <v>441</v>
      </c>
      <c r="M2" s="378" t="s">
        <v>7</v>
      </c>
    </row>
    <row r="3" spans="1:13">
      <c r="A3" s="380" t="s">
        <v>365</v>
      </c>
      <c r="B3" s="381"/>
      <c r="C3" s="381"/>
      <c r="D3" s="381"/>
      <c r="E3" s="381"/>
      <c r="F3" s="381"/>
      <c r="G3" s="381"/>
      <c r="H3" s="381"/>
      <c r="I3" s="381"/>
      <c r="J3" s="381"/>
      <c r="K3" s="381"/>
      <c r="L3" s="381"/>
      <c r="M3" s="378" t="s">
        <v>7</v>
      </c>
    </row>
    <row r="4" spans="1:13">
      <c r="A4" s="382" t="s">
        <v>366</v>
      </c>
      <c r="B4" s="86"/>
      <c r="C4" s="86"/>
      <c r="D4" s="381"/>
      <c r="E4" s="381"/>
      <c r="F4" s="381"/>
      <c r="G4" s="381"/>
      <c r="H4" s="381"/>
      <c r="I4" s="381"/>
      <c r="J4" s="381"/>
      <c r="K4" s="381"/>
      <c r="L4" s="381"/>
      <c r="M4" s="378" t="s">
        <v>7</v>
      </c>
    </row>
    <row r="5" spans="1:13">
      <c r="A5" s="382" t="s">
        <v>367</v>
      </c>
      <c r="B5" s="86"/>
      <c r="C5" s="86"/>
      <c r="D5" s="381"/>
      <c r="E5" s="381"/>
      <c r="F5" s="381"/>
      <c r="G5" s="381"/>
      <c r="H5" s="381"/>
      <c r="I5" s="381"/>
      <c r="J5" s="381"/>
      <c r="K5" s="381"/>
      <c r="L5" s="381"/>
      <c r="M5" s="378" t="s">
        <v>7</v>
      </c>
    </row>
    <row r="6" spans="1:13" ht="15.75" thickBot="1">
      <c r="A6" s="86"/>
      <c r="B6" s="86"/>
      <c r="C6" s="381"/>
      <c r="D6" s="381"/>
      <c r="E6" s="381"/>
      <c r="F6" s="381"/>
      <c r="G6" s="381"/>
      <c r="H6" s="381"/>
      <c r="I6" s="381"/>
      <c r="J6" s="381"/>
      <c r="K6" s="381"/>
      <c r="L6" s="381"/>
      <c r="M6" s="378" t="s">
        <v>7</v>
      </c>
    </row>
    <row r="7" spans="1:13">
      <c r="A7" s="383" t="s">
        <v>368</v>
      </c>
      <c r="B7" s="1138" t="s">
        <v>369</v>
      </c>
      <c r="C7" s="1138" t="s">
        <v>370</v>
      </c>
      <c r="D7" s="384"/>
      <c r="E7" s="1138" t="s">
        <v>371</v>
      </c>
      <c r="F7" s="1138" t="s">
        <v>372</v>
      </c>
      <c r="G7" s="384"/>
      <c r="H7" s="1138" t="s">
        <v>373</v>
      </c>
      <c r="I7" s="1138" t="s">
        <v>429</v>
      </c>
      <c r="J7" s="384"/>
      <c r="K7" s="1138" t="s">
        <v>374</v>
      </c>
      <c r="L7" s="1138" t="s">
        <v>370</v>
      </c>
      <c r="M7" s="378" t="s">
        <v>7</v>
      </c>
    </row>
    <row r="8" spans="1:13" ht="30.75" customHeight="1">
      <c r="A8" s="385" t="s">
        <v>375</v>
      </c>
      <c r="B8" s="1139"/>
      <c r="C8" s="1139"/>
      <c r="D8" s="386"/>
      <c r="E8" s="1139"/>
      <c r="F8" s="1139"/>
      <c r="G8" s="386"/>
      <c r="H8" s="1139"/>
      <c r="I8" s="1139"/>
      <c r="J8" s="386"/>
      <c r="K8" s="1139"/>
      <c r="L8" s="1139"/>
      <c r="M8" s="378" t="s">
        <v>7</v>
      </c>
    </row>
    <row r="9" spans="1:13">
      <c r="A9" s="387" t="s">
        <v>376</v>
      </c>
      <c r="B9" s="388"/>
      <c r="C9" s="389"/>
      <c r="D9" s="390"/>
      <c r="E9" s="389"/>
      <c r="F9" s="391"/>
      <c r="G9" s="392"/>
      <c r="H9" s="389"/>
      <c r="I9" s="389"/>
      <c r="J9" s="392"/>
      <c r="K9" s="393"/>
      <c r="L9" s="389"/>
      <c r="M9" s="378" t="s">
        <v>7</v>
      </c>
    </row>
    <row r="10" spans="1:13">
      <c r="A10" s="394" t="s">
        <v>377</v>
      </c>
      <c r="B10" s="395">
        <v>0</v>
      </c>
      <c r="C10" s="396">
        <v>0</v>
      </c>
      <c r="D10" s="397"/>
      <c r="E10" s="396">
        <v>0</v>
      </c>
      <c r="F10" s="398">
        <v>0</v>
      </c>
      <c r="G10" s="399"/>
      <c r="H10" s="396">
        <v>0</v>
      </c>
      <c r="I10" s="396">
        <v>0</v>
      </c>
      <c r="J10" s="399"/>
      <c r="K10" s="398">
        <f t="shared" ref="K10:K17" si="0">(H10+I10)</f>
        <v>0</v>
      </c>
      <c r="L10" s="396">
        <v>0</v>
      </c>
      <c r="M10" s="378" t="s">
        <v>7</v>
      </c>
    </row>
    <row r="11" spans="1:13">
      <c r="A11" s="394" t="s">
        <v>378</v>
      </c>
      <c r="B11" s="395">
        <v>0</v>
      </c>
      <c r="C11" s="396">
        <v>0</v>
      </c>
      <c r="D11" s="397"/>
      <c r="E11" s="396">
        <v>0</v>
      </c>
      <c r="F11" s="398">
        <v>0</v>
      </c>
      <c r="G11" s="399"/>
      <c r="H11" s="396">
        <v>0</v>
      </c>
      <c r="I11" s="396">
        <v>0</v>
      </c>
      <c r="J11" s="399"/>
      <c r="K11" s="398">
        <f t="shared" si="0"/>
        <v>0</v>
      </c>
      <c r="L11" s="396">
        <v>0</v>
      </c>
      <c r="M11" s="378" t="s">
        <v>7</v>
      </c>
    </row>
    <row r="12" spans="1:13">
      <c r="A12" s="394" t="s">
        <v>379</v>
      </c>
      <c r="B12" s="395">
        <v>0</v>
      </c>
      <c r="C12" s="396">
        <v>0</v>
      </c>
      <c r="D12" s="397"/>
      <c r="E12" s="396">
        <v>0</v>
      </c>
      <c r="F12" s="398">
        <v>0</v>
      </c>
      <c r="G12" s="399"/>
      <c r="H12" s="396">
        <v>0</v>
      </c>
      <c r="I12" s="396">
        <v>0</v>
      </c>
      <c r="J12" s="399"/>
      <c r="K12" s="398">
        <f t="shared" si="0"/>
        <v>0</v>
      </c>
      <c r="L12" s="396">
        <v>0</v>
      </c>
      <c r="M12" s="378" t="s">
        <v>7</v>
      </c>
    </row>
    <row r="13" spans="1:13">
      <c r="A13" s="394" t="s">
        <v>380</v>
      </c>
      <c r="B13" s="395">
        <v>0</v>
      </c>
      <c r="C13" s="396">
        <v>0</v>
      </c>
      <c r="D13" s="397"/>
      <c r="E13" s="396">
        <v>0</v>
      </c>
      <c r="F13" s="398">
        <v>0</v>
      </c>
      <c r="G13" s="399"/>
      <c r="H13" s="396">
        <v>0</v>
      </c>
      <c r="I13" s="396">
        <v>0</v>
      </c>
      <c r="J13" s="399"/>
      <c r="K13" s="398">
        <f t="shared" si="0"/>
        <v>0</v>
      </c>
      <c r="L13" s="396">
        <v>0</v>
      </c>
      <c r="M13" s="378" t="s">
        <v>7</v>
      </c>
    </row>
    <row r="14" spans="1:13">
      <c r="A14" s="394" t="s">
        <v>381</v>
      </c>
      <c r="B14" s="395">
        <v>0</v>
      </c>
      <c r="C14" s="396">
        <v>0</v>
      </c>
      <c r="D14" s="397"/>
      <c r="E14" s="396">
        <v>0</v>
      </c>
      <c r="F14" s="398">
        <v>0</v>
      </c>
      <c r="G14" s="399"/>
      <c r="H14" s="396">
        <v>0</v>
      </c>
      <c r="I14" s="396">
        <v>0</v>
      </c>
      <c r="J14" s="399"/>
      <c r="K14" s="398">
        <f t="shared" si="0"/>
        <v>0</v>
      </c>
      <c r="L14" s="396">
        <v>0</v>
      </c>
      <c r="M14" s="378" t="s">
        <v>7</v>
      </c>
    </row>
    <row r="15" spans="1:13">
      <c r="A15" s="394" t="s">
        <v>382</v>
      </c>
      <c r="B15" s="395">
        <v>0</v>
      </c>
      <c r="C15" s="396">
        <v>0</v>
      </c>
      <c r="D15" s="397"/>
      <c r="E15" s="396">
        <v>0</v>
      </c>
      <c r="F15" s="398">
        <v>0</v>
      </c>
      <c r="G15" s="399"/>
      <c r="H15" s="396">
        <v>0</v>
      </c>
      <c r="I15" s="396">
        <v>0</v>
      </c>
      <c r="J15" s="399"/>
      <c r="K15" s="398">
        <f t="shared" si="0"/>
        <v>0</v>
      </c>
      <c r="L15" s="396">
        <v>0</v>
      </c>
      <c r="M15" s="378" t="s">
        <v>7</v>
      </c>
    </row>
    <row r="16" spans="1:13">
      <c r="A16" s="394" t="s">
        <v>383</v>
      </c>
      <c r="B16" s="396">
        <v>0</v>
      </c>
      <c r="C16" s="396">
        <v>0</v>
      </c>
      <c r="D16" s="397"/>
      <c r="E16" s="396">
        <v>0</v>
      </c>
      <c r="F16" s="398">
        <v>0</v>
      </c>
      <c r="G16" s="399"/>
      <c r="H16" s="396">
        <v>0</v>
      </c>
      <c r="I16" s="396">
        <v>0</v>
      </c>
      <c r="J16" s="399"/>
      <c r="K16" s="398">
        <f t="shared" si="0"/>
        <v>0</v>
      </c>
      <c r="L16" s="396">
        <v>0</v>
      </c>
      <c r="M16" s="378" t="s">
        <v>7</v>
      </c>
    </row>
    <row r="17" spans="1:13">
      <c r="A17" s="394" t="s">
        <v>384</v>
      </c>
      <c r="B17" s="396">
        <v>0</v>
      </c>
      <c r="C17" s="396">
        <v>0</v>
      </c>
      <c r="D17" s="397"/>
      <c r="E17" s="396">
        <v>0</v>
      </c>
      <c r="F17" s="398">
        <v>0</v>
      </c>
      <c r="G17" s="399"/>
      <c r="H17" s="396">
        <v>0</v>
      </c>
      <c r="I17" s="396">
        <v>0</v>
      </c>
      <c r="J17" s="399"/>
      <c r="K17" s="396">
        <f t="shared" si="0"/>
        <v>0</v>
      </c>
      <c r="L17" s="396">
        <v>0</v>
      </c>
      <c r="M17" s="378" t="s">
        <v>7</v>
      </c>
    </row>
    <row r="18" spans="1:13">
      <c r="A18" s="400" t="s">
        <v>385</v>
      </c>
      <c r="B18" s="396">
        <v>0</v>
      </c>
      <c r="C18" s="396">
        <v>0</v>
      </c>
      <c r="D18" s="397"/>
      <c r="E18" s="396">
        <v>0</v>
      </c>
      <c r="F18" s="396">
        <v>0</v>
      </c>
      <c r="G18" s="399"/>
      <c r="H18" s="396">
        <v>0</v>
      </c>
      <c r="I18" s="396">
        <v>0</v>
      </c>
      <c r="J18" s="399"/>
      <c r="K18" s="396">
        <v>0</v>
      </c>
      <c r="L18" s="396">
        <v>0</v>
      </c>
      <c r="M18" s="378" t="s">
        <v>7</v>
      </c>
    </row>
    <row r="19" spans="1:13">
      <c r="A19" s="401" t="s">
        <v>386</v>
      </c>
      <c r="B19" s="402">
        <v>0</v>
      </c>
      <c r="C19" s="402">
        <v>0</v>
      </c>
      <c r="D19" s="403"/>
      <c r="E19" s="402">
        <v>0</v>
      </c>
      <c r="F19" s="404">
        <v>0</v>
      </c>
      <c r="G19" s="405"/>
      <c r="H19" s="402">
        <v>0</v>
      </c>
      <c r="I19" s="402">
        <v>0</v>
      </c>
      <c r="J19" s="405"/>
      <c r="K19" s="402">
        <f>(H19+I19)</f>
        <v>0</v>
      </c>
      <c r="L19" s="402">
        <v>0</v>
      </c>
      <c r="M19" s="378" t="s">
        <v>7</v>
      </c>
    </row>
    <row r="20" spans="1:13" ht="15.75" thickBot="1">
      <c r="A20" s="406" t="s">
        <v>387</v>
      </c>
      <c r="B20" s="395">
        <f>SUM(B10:B19)</f>
        <v>0</v>
      </c>
      <c r="C20" s="407">
        <f>SUM(C10:C19)</f>
        <v>0</v>
      </c>
      <c r="D20" s="397"/>
      <c r="E20" s="395">
        <f>SUM(E10:E19)</f>
        <v>0</v>
      </c>
      <c r="F20" s="395">
        <f>SUM(F10:F19)</f>
        <v>0</v>
      </c>
      <c r="G20" s="399"/>
      <c r="H20" s="395">
        <f>SUM(H10:H19)</f>
        <v>0</v>
      </c>
      <c r="I20" s="395">
        <f>SUM(I10:I19)</f>
        <v>0</v>
      </c>
      <c r="J20" s="399"/>
      <c r="K20" s="395">
        <f>SUM(K10:K19)</f>
        <v>0</v>
      </c>
      <c r="L20" s="396">
        <f>SUM(L10:L19)</f>
        <v>0</v>
      </c>
      <c r="M20" s="378" t="s">
        <v>7</v>
      </c>
    </row>
    <row r="21" spans="1:13" ht="15.75" thickBot="1">
      <c r="A21" s="389"/>
      <c r="B21" s="395"/>
      <c r="C21" s="396"/>
      <c r="D21" s="397"/>
      <c r="E21" s="396"/>
      <c r="F21" s="398"/>
      <c r="G21" s="399"/>
      <c r="H21" s="396"/>
      <c r="I21" s="396"/>
      <c r="J21" s="399"/>
      <c r="K21" s="398"/>
      <c r="L21" s="407"/>
      <c r="M21" s="378" t="s">
        <v>7</v>
      </c>
    </row>
    <row r="22" spans="1:13">
      <c r="A22" s="387" t="s">
        <v>388</v>
      </c>
      <c r="B22" s="395"/>
      <c r="C22" s="396"/>
      <c r="D22" s="397"/>
      <c r="E22" s="396"/>
      <c r="F22" s="398"/>
      <c r="G22" s="399"/>
      <c r="H22" s="396"/>
      <c r="I22" s="396"/>
      <c r="J22" s="399"/>
      <c r="K22" s="398"/>
      <c r="L22" s="396"/>
      <c r="M22" s="378" t="s">
        <v>7</v>
      </c>
    </row>
    <row r="23" spans="1:13">
      <c r="A23" s="408" t="s">
        <v>389</v>
      </c>
      <c r="B23" s="395">
        <v>0</v>
      </c>
      <c r="C23" s="396">
        <v>0</v>
      </c>
      <c r="D23" s="397"/>
      <c r="E23" s="396">
        <v>0</v>
      </c>
      <c r="F23" s="398">
        <v>0</v>
      </c>
      <c r="G23" s="399"/>
      <c r="H23" s="396">
        <v>0</v>
      </c>
      <c r="I23" s="396">
        <v>0</v>
      </c>
      <c r="J23" s="399"/>
      <c r="K23" s="398">
        <f t="shared" ref="K23:K29" si="1">(H23+I23)</f>
        <v>0</v>
      </c>
      <c r="L23" s="396">
        <v>0</v>
      </c>
      <c r="M23" s="378" t="s">
        <v>7</v>
      </c>
    </row>
    <row r="24" spans="1:13">
      <c r="A24" s="408" t="s">
        <v>390</v>
      </c>
      <c r="B24" s="395">
        <v>0</v>
      </c>
      <c r="C24" s="396">
        <v>0</v>
      </c>
      <c r="D24" s="397"/>
      <c r="E24" s="396">
        <v>0</v>
      </c>
      <c r="F24" s="398">
        <v>0</v>
      </c>
      <c r="G24" s="399"/>
      <c r="H24" s="396">
        <v>0</v>
      </c>
      <c r="I24" s="396">
        <v>0</v>
      </c>
      <c r="J24" s="399"/>
      <c r="K24" s="398">
        <f t="shared" si="1"/>
        <v>0</v>
      </c>
      <c r="L24" s="396">
        <v>0</v>
      </c>
      <c r="M24" s="378" t="s">
        <v>7</v>
      </c>
    </row>
    <row r="25" spans="1:13">
      <c r="A25" s="408" t="s">
        <v>391</v>
      </c>
      <c r="B25" s="395">
        <v>0</v>
      </c>
      <c r="C25" s="396">
        <v>0</v>
      </c>
      <c r="D25" s="397"/>
      <c r="E25" s="396">
        <v>0</v>
      </c>
      <c r="F25" s="398">
        <v>0</v>
      </c>
      <c r="G25" s="399"/>
      <c r="H25" s="396">
        <v>0</v>
      </c>
      <c r="I25" s="396">
        <v>0</v>
      </c>
      <c r="J25" s="399"/>
      <c r="K25" s="398">
        <f t="shared" si="1"/>
        <v>0</v>
      </c>
      <c r="L25" s="396">
        <v>0</v>
      </c>
      <c r="M25" s="378" t="s">
        <v>7</v>
      </c>
    </row>
    <row r="26" spans="1:13">
      <c r="A26" s="408" t="s">
        <v>392</v>
      </c>
      <c r="B26" s="396">
        <v>0</v>
      </c>
      <c r="C26" s="396">
        <v>0</v>
      </c>
      <c r="D26" s="397"/>
      <c r="E26" s="396">
        <v>0</v>
      </c>
      <c r="F26" s="398">
        <v>0</v>
      </c>
      <c r="G26" s="399"/>
      <c r="H26" s="396">
        <v>0</v>
      </c>
      <c r="I26" s="396">
        <v>0</v>
      </c>
      <c r="J26" s="399"/>
      <c r="K26" s="398">
        <f t="shared" si="1"/>
        <v>0</v>
      </c>
      <c r="L26" s="396">
        <v>0</v>
      </c>
      <c r="M26" s="378" t="s">
        <v>7</v>
      </c>
    </row>
    <row r="27" spans="1:13">
      <c r="A27" s="408" t="s">
        <v>393</v>
      </c>
      <c r="B27" s="396">
        <v>0</v>
      </c>
      <c r="C27" s="396">
        <v>0</v>
      </c>
      <c r="D27" s="397"/>
      <c r="E27" s="396">
        <v>0</v>
      </c>
      <c r="F27" s="398">
        <v>0</v>
      </c>
      <c r="G27" s="399"/>
      <c r="H27" s="396">
        <v>0</v>
      </c>
      <c r="I27" s="396">
        <v>0</v>
      </c>
      <c r="J27" s="399"/>
      <c r="K27" s="398">
        <f t="shared" si="1"/>
        <v>0</v>
      </c>
      <c r="L27" s="396">
        <v>0</v>
      </c>
      <c r="M27" s="378" t="s">
        <v>7</v>
      </c>
    </row>
    <row r="28" spans="1:13">
      <c r="A28" s="408" t="s">
        <v>394</v>
      </c>
      <c r="B28" s="396">
        <v>0</v>
      </c>
      <c r="C28" s="396">
        <v>0</v>
      </c>
      <c r="D28" s="397"/>
      <c r="E28" s="396">
        <v>0</v>
      </c>
      <c r="F28" s="398">
        <v>0</v>
      </c>
      <c r="G28" s="399"/>
      <c r="H28" s="396">
        <v>0</v>
      </c>
      <c r="I28" s="396">
        <v>0</v>
      </c>
      <c r="J28" s="399"/>
      <c r="K28" s="396">
        <f t="shared" si="1"/>
        <v>0</v>
      </c>
      <c r="L28" s="396">
        <v>0</v>
      </c>
      <c r="M28" s="378" t="s">
        <v>7</v>
      </c>
    </row>
    <row r="29" spans="1:13">
      <c r="A29" s="409" t="s">
        <v>395</v>
      </c>
      <c r="B29" s="402">
        <v>0</v>
      </c>
      <c r="C29" s="402">
        <v>0</v>
      </c>
      <c r="D29" s="403"/>
      <c r="E29" s="402">
        <v>0</v>
      </c>
      <c r="F29" s="404">
        <v>0</v>
      </c>
      <c r="G29" s="405"/>
      <c r="H29" s="402">
        <v>0</v>
      </c>
      <c r="I29" s="402">
        <v>0</v>
      </c>
      <c r="J29" s="405"/>
      <c r="K29" s="404">
        <f t="shared" si="1"/>
        <v>0</v>
      </c>
      <c r="L29" s="402">
        <v>0</v>
      </c>
      <c r="M29" s="378" t="s">
        <v>7</v>
      </c>
    </row>
    <row r="30" spans="1:13">
      <c r="A30" s="406" t="s">
        <v>396</v>
      </c>
      <c r="B30" s="396">
        <f>SUM(B23:B29)</f>
        <v>0</v>
      </c>
      <c r="C30" s="396">
        <f>SUM(C23:C29)</f>
        <v>0</v>
      </c>
      <c r="D30" s="397"/>
      <c r="E30" s="396">
        <f>SUM(E23:E29)</f>
        <v>0</v>
      </c>
      <c r="F30" s="396">
        <f>SUM(F23:F29)</f>
        <v>0</v>
      </c>
      <c r="G30" s="399"/>
      <c r="H30" s="396">
        <f>SUM(H23:H29)</f>
        <v>0</v>
      </c>
      <c r="I30" s="396">
        <f>SUM(I23:I29)</f>
        <v>0</v>
      </c>
      <c r="J30" s="399"/>
      <c r="K30" s="396">
        <f>SUM(K23:K29)</f>
        <v>0</v>
      </c>
      <c r="L30" s="396">
        <f>SUM(L23:L29)</f>
        <v>0</v>
      </c>
      <c r="M30" s="378" t="s">
        <v>7</v>
      </c>
    </row>
    <row r="31" spans="1:13">
      <c r="A31" s="389"/>
      <c r="B31" s="396"/>
      <c r="C31" s="396"/>
      <c r="D31" s="397"/>
      <c r="E31" s="396"/>
      <c r="F31" s="398"/>
      <c r="G31" s="399"/>
      <c r="H31" s="396"/>
      <c r="I31" s="396"/>
      <c r="J31" s="399"/>
      <c r="K31" s="398"/>
      <c r="L31" s="396"/>
      <c r="M31" s="378" t="s">
        <v>7</v>
      </c>
    </row>
    <row r="32" spans="1:13">
      <c r="A32" s="387" t="s">
        <v>397</v>
      </c>
      <c r="B32" s="396"/>
      <c r="C32" s="396"/>
      <c r="D32" s="397"/>
      <c r="E32" s="396"/>
      <c r="F32" s="398"/>
      <c r="G32" s="399"/>
      <c r="H32" s="396"/>
      <c r="I32" s="396"/>
      <c r="J32" s="399"/>
      <c r="K32" s="398"/>
      <c r="L32" s="396"/>
      <c r="M32" s="378" t="s">
        <v>7</v>
      </c>
    </row>
    <row r="33" spans="1:13" ht="24.75" customHeight="1">
      <c r="A33" s="410" t="s">
        <v>398</v>
      </c>
      <c r="B33" s="396">
        <v>0</v>
      </c>
      <c r="C33" s="396">
        <v>0</v>
      </c>
      <c r="D33" s="397"/>
      <c r="E33" s="396">
        <v>0</v>
      </c>
      <c r="F33" s="398">
        <v>0</v>
      </c>
      <c r="G33" s="399"/>
      <c r="H33" s="396">
        <v>0</v>
      </c>
      <c r="I33" s="396">
        <v>0</v>
      </c>
      <c r="J33" s="399"/>
      <c r="K33" s="398">
        <f t="shared" ref="K33:K39" si="2">(H33+I33)</f>
        <v>0</v>
      </c>
      <c r="L33" s="396">
        <v>0</v>
      </c>
      <c r="M33" s="378" t="s">
        <v>7</v>
      </c>
    </row>
    <row r="34" spans="1:13">
      <c r="A34" s="394" t="s">
        <v>399</v>
      </c>
      <c r="B34" s="396">
        <v>0</v>
      </c>
      <c r="C34" s="396">
        <v>0</v>
      </c>
      <c r="D34" s="397"/>
      <c r="E34" s="396">
        <v>0</v>
      </c>
      <c r="F34" s="398">
        <v>0</v>
      </c>
      <c r="G34" s="399"/>
      <c r="H34" s="396">
        <v>0</v>
      </c>
      <c r="I34" s="396">
        <v>0</v>
      </c>
      <c r="J34" s="399"/>
      <c r="K34" s="398">
        <f t="shared" si="2"/>
        <v>0</v>
      </c>
      <c r="L34" s="396">
        <v>0</v>
      </c>
      <c r="M34" s="378" t="s">
        <v>7</v>
      </c>
    </row>
    <row r="35" spans="1:13">
      <c r="A35" s="394" t="s">
        <v>400</v>
      </c>
      <c r="B35" s="396">
        <v>0</v>
      </c>
      <c r="C35" s="396">
        <v>0</v>
      </c>
      <c r="D35" s="397"/>
      <c r="E35" s="396">
        <v>0</v>
      </c>
      <c r="F35" s="398">
        <v>0</v>
      </c>
      <c r="G35" s="399"/>
      <c r="H35" s="396">
        <v>0</v>
      </c>
      <c r="I35" s="396">
        <v>0</v>
      </c>
      <c r="J35" s="399"/>
      <c r="K35" s="398">
        <f t="shared" si="2"/>
        <v>0</v>
      </c>
      <c r="L35" s="396">
        <v>0</v>
      </c>
      <c r="M35" s="378" t="s">
        <v>7</v>
      </c>
    </row>
    <row r="36" spans="1:13">
      <c r="A36" s="394" t="s">
        <v>401</v>
      </c>
      <c r="B36" s="396">
        <v>0</v>
      </c>
      <c r="C36" s="396">
        <v>0</v>
      </c>
      <c r="D36" s="397"/>
      <c r="E36" s="396">
        <v>0</v>
      </c>
      <c r="F36" s="398">
        <v>0</v>
      </c>
      <c r="G36" s="399"/>
      <c r="H36" s="396">
        <v>0</v>
      </c>
      <c r="I36" s="396">
        <v>0</v>
      </c>
      <c r="J36" s="399"/>
      <c r="K36" s="398">
        <f t="shared" si="2"/>
        <v>0</v>
      </c>
      <c r="L36" s="396">
        <v>0</v>
      </c>
      <c r="M36" s="378" t="s">
        <v>7</v>
      </c>
    </row>
    <row r="37" spans="1:13" ht="17.25" customHeight="1">
      <c r="A37" s="410" t="s">
        <v>402</v>
      </c>
      <c r="B37" s="396">
        <v>0</v>
      </c>
      <c r="C37" s="396">
        <v>0</v>
      </c>
      <c r="D37" s="397"/>
      <c r="E37" s="396">
        <v>0</v>
      </c>
      <c r="F37" s="398">
        <v>0</v>
      </c>
      <c r="G37" s="399"/>
      <c r="H37" s="396">
        <v>0</v>
      </c>
      <c r="I37" s="396">
        <v>0</v>
      </c>
      <c r="J37" s="399"/>
      <c r="K37" s="398">
        <f t="shared" si="2"/>
        <v>0</v>
      </c>
      <c r="L37" s="396">
        <v>0</v>
      </c>
      <c r="M37" s="378" t="s">
        <v>7</v>
      </c>
    </row>
    <row r="38" spans="1:13">
      <c r="A38" s="394" t="s">
        <v>403</v>
      </c>
      <c r="B38" s="396">
        <v>0</v>
      </c>
      <c r="C38" s="396">
        <v>0</v>
      </c>
      <c r="D38" s="397"/>
      <c r="E38" s="396">
        <v>0</v>
      </c>
      <c r="F38" s="398">
        <v>0</v>
      </c>
      <c r="G38" s="399"/>
      <c r="H38" s="396">
        <v>0</v>
      </c>
      <c r="I38" s="396">
        <v>0</v>
      </c>
      <c r="J38" s="399"/>
      <c r="K38" s="398">
        <f t="shared" si="2"/>
        <v>0</v>
      </c>
      <c r="L38" s="396">
        <v>0</v>
      </c>
      <c r="M38" s="378" t="s">
        <v>7</v>
      </c>
    </row>
    <row r="39" spans="1:13">
      <c r="A39" s="394" t="s">
        <v>404</v>
      </c>
      <c r="B39" s="396">
        <v>0</v>
      </c>
      <c r="C39" s="396">
        <v>0</v>
      </c>
      <c r="D39" s="397"/>
      <c r="E39" s="396">
        <v>0</v>
      </c>
      <c r="F39" s="398">
        <v>0</v>
      </c>
      <c r="G39" s="399"/>
      <c r="H39" s="396">
        <v>0</v>
      </c>
      <c r="I39" s="396">
        <v>0</v>
      </c>
      <c r="J39" s="399"/>
      <c r="K39" s="398">
        <f t="shared" si="2"/>
        <v>0</v>
      </c>
      <c r="L39" s="396">
        <v>0</v>
      </c>
      <c r="M39" s="378" t="s">
        <v>7</v>
      </c>
    </row>
    <row r="40" spans="1:13">
      <c r="A40" s="400" t="s">
        <v>405</v>
      </c>
      <c r="B40" s="396">
        <v>0</v>
      </c>
      <c r="C40" s="396">
        <v>0</v>
      </c>
      <c r="D40" s="399"/>
      <c r="E40" s="396">
        <v>0</v>
      </c>
      <c r="F40" s="396">
        <v>0</v>
      </c>
      <c r="G40" s="399"/>
      <c r="H40" s="396">
        <v>0</v>
      </c>
      <c r="I40" s="396">
        <v>0</v>
      </c>
      <c r="J40" s="399"/>
      <c r="K40" s="396">
        <v>0</v>
      </c>
      <c r="L40" s="396">
        <v>0</v>
      </c>
      <c r="M40" s="378" t="s">
        <v>7</v>
      </c>
    </row>
    <row r="41" spans="1:13">
      <c r="A41" s="394" t="s">
        <v>406</v>
      </c>
      <c r="B41" s="396">
        <v>0</v>
      </c>
      <c r="C41" s="396">
        <v>0</v>
      </c>
      <c r="D41" s="399"/>
      <c r="E41" s="396">
        <v>0</v>
      </c>
      <c r="F41" s="396">
        <v>0</v>
      </c>
      <c r="G41" s="399"/>
      <c r="H41" s="396">
        <v>0</v>
      </c>
      <c r="I41" s="396">
        <v>0</v>
      </c>
      <c r="J41" s="399"/>
      <c r="K41" s="396">
        <v>0</v>
      </c>
      <c r="L41" s="396">
        <v>0</v>
      </c>
      <c r="M41" s="378" t="s">
        <v>7</v>
      </c>
    </row>
    <row r="42" spans="1:13">
      <c r="A42" s="394"/>
      <c r="B42" s="395"/>
      <c r="C42" s="396"/>
      <c r="D42" s="397"/>
      <c r="E42" s="396"/>
      <c r="F42" s="398"/>
      <c r="G42" s="399"/>
      <c r="H42" s="396"/>
      <c r="I42" s="396"/>
      <c r="J42" s="399"/>
      <c r="K42" s="398"/>
      <c r="L42" s="396"/>
      <c r="M42" s="378" t="s">
        <v>7</v>
      </c>
    </row>
    <row r="43" spans="1:13">
      <c r="A43" s="406" t="s">
        <v>407</v>
      </c>
      <c r="B43" s="395">
        <f>SUM(B33:B42)</f>
        <v>0</v>
      </c>
      <c r="C43" s="396">
        <f>SUM(C33:C42)</f>
        <v>0</v>
      </c>
      <c r="D43" s="397"/>
      <c r="E43" s="395">
        <f>SUM(E33:E42)</f>
        <v>0</v>
      </c>
      <c r="F43" s="395">
        <f>SUM(F33:F42)</f>
        <v>0</v>
      </c>
      <c r="G43" s="399"/>
      <c r="H43" s="395">
        <f>SUM(H33:H42)</f>
        <v>0</v>
      </c>
      <c r="I43" s="395">
        <f>SUM(I33:I42)</f>
        <v>0</v>
      </c>
      <c r="J43" s="399"/>
      <c r="K43" s="395">
        <f>SUM(K33:K42)</f>
        <v>0</v>
      </c>
      <c r="L43" s="396">
        <f>SUM(L33:L42)</f>
        <v>0</v>
      </c>
      <c r="M43" s="378" t="s">
        <v>7</v>
      </c>
    </row>
    <row r="44" spans="1:13">
      <c r="A44" s="411"/>
      <c r="B44" s="412"/>
      <c r="C44" s="402"/>
      <c r="D44" s="403"/>
      <c r="E44" s="402"/>
      <c r="F44" s="404"/>
      <c r="G44" s="405"/>
      <c r="H44" s="402"/>
      <c r="I44" s="402"/>
      <c r="J44" s="405"/>
      <c r="K44" s="404"/>
      <c r="L44" s="402"/>
      <c r="M44" s="378" t="s">
        <v>7</v>
      </c>
    </row>
    <row r="45" spans="1:13" ht="15.75" thickBot="1">
      <c r="A45" s="413" t="s">
        <v>408</v>
      </c>
      <c r="B45" s="414">
        <f>SUM(B20+B30+B43)</f>
        <v>0</v>
      </c>
      <c r="C45" s="415">
        <f>SUM(C20+C30+C43)</f>
        <v>0</v>
      </c>
      <c r="D45" s="416"/>
      <c r="E45" s="414">
        <f>SUM(E20+E30+E43)</f>
        <v>0</v>
      </c>
      <c r="F45" s="414">
        <f>SUM(F20+F30+F43)</f>
        <v>0</v>
      </c>
      <c r="G45" s="417"/>
      <c r="H45" s="414">
        <f>SUM(H20+H30+H43)</f>
        <v>0</v>
      </c>
      <c r="I45" s="414">
        <f>SUM(I20+I30+I43)</f>
        <v>0</v>
      </c>
      <c r="J45" s="417"/>
      <c r="K45" s="414">
        <f>SUM(K20+K30+K43)</f>
        <v>0</v>
      </c>
      <c r="L45" s="415">
        <f>SUM(L20+L30+L43)</f>
        <v>0</v>
      </c>
      <c r="M45" s="378" t="s">
        <v>7</v>
      </c>
    </row>
    <row r="46" spans="1:13">
      <c r="A46" s="418"/>
      <c r="B46" s="419"/>
      <c r="C46" s="419"/>
      <c r="D46" s="420"/>
      <c r="E46" s="419"/>
      <c r="F46" s="419"/>
      <c r="G46" s="420"/>
      <c r="H46" s="421"/>
      <c r="I46" s="421"/>
      <c r="J46" s="420"/>
      <c r="K46" s="421"/>
      <c r="L46" s="419"/>
      <c r="M46" s="378" t="s">
        <v>7</v>
      </c>
    </row>
    <row r="47" spans="1:13" ht="15.75" thickBot="1">
      <c r="A47" s="422"/>
      <c r="B47" s="423"/>
      <c r="C47" s="423"/>
      <c r="D47" s="423"/>
      <c r="E47" s="423"/>
      <c r="F47" s="423"/>
      <c r="G47" s="423"/>
      <c r="H47" s="423"/>
      <c r="I47" s="423"/>
      <c r="J47" s="423"/>
      <c r="K47" s="423"/>
      <c r="L47" s="423"/>
      <c r="M47" s="378" t="s">
        <v>7</v>
      </c>
    </row>
    <row r="48" spans="1:13" ht="90.75" thickBot="1">
      <c r="A48" s="424" t="s">
        <v>409</v>
      </c>
      <c r="B48" s="425" t="s">
        <v>410</v>
      </c>
      <c r="C48" s="426"/>
      <c r="D48" s="427"/>
      <c r="E48" s="425" t="s">
        <v>411</v>
      </c>
      <c r="F48" s="426"/>
      <c r="G48" s="428"/>
      <c r="H48" s="429"/>
      <c r="I48" s="429"/>
      <c r="J48" s="428"/>
      <c r="K48" s="425" t="s">
        <v>412</v>
      </c>
      <c r="L48" s="425" t="s">
        <v>413</v>
      </c>
      <c r="M48" s="378" t="s">
        <v>7</v>
      </c>
    </row>
    <row r="49" spans="1:13">
      <c r="A49" s="430" t="s">
        <v>414</v>
      </c>
      <c r="B49" s="431"/>
      <c r="C49" s="431"/>
      <c r="D49" s="432"/>
      <c r="E49" s="431"/>
      <c r="F49" s="431"/>
      <c r="G49" s="432"/>
      <c r="H49" s="431"/>
      <c r="I49" s="431"/>
      <c r="J49" s="432"/>
      <c r="K49" s="431"/>
      <c r="L49" s="431"/>
      <c r="M49" s="378" t="s">
        <v>7</v>
      </c>
    </row>
    <row r="50" spans="1:13" ht="21" customHeight="1">
      <c r="A50" s="433" t="s">
        <v>415</v>
      </c>
      <c r="B50" s="396">
        <v>0</v>
      </c>
      <c r="C50" s="396"/>
      <c r="D50" s="399"/>
      <c r="E50" s="434">
        <v>0</v>
      </c>
      <c r="F50" s="396"/>
      <c r="G50" s="399"/>
      <c r="H50" s="396"/>
      <c r="I50" s="396"/>
      <c r="J50" s="399"/>
      <c r="K50" s="396">
        <v>0</v>
      </c>
      <c r="L50" s="396">
        <v>0</v>
      </c>
      <c r="M50" s="378" t="s">
        <v>7</v>
      </c>
    </row>
    <row r="51" spans="1:13" ht="14.25" customHeight="1">
      <c r="A51" s="433" t="s">
        <v>416</v>
      </c>
      <c r="B51" s="396">
        <v>0</v>
      </c>
      <c r="C51" s="396"/>
      <c r="D51" s="399"/>
      <c r="E51" s="396">
        <v>0</v>
      </c>
      <c r="F51" s="396"/>
      <c r="G51" s="399"/>
      <c r="H51" s="396"/>
      <c r="I51" s="396"/>
      <c r="J51" s="399"/>
      <c r="K51" s="396">
        <v>0</v>
      </c>
      <c r="L51" s="396">
        <v>0</v>
      </c>
      <c r="M51" s="378" t="s">
        <v>7</v>
      </c>
    </row>
    <row r="52" spans="1:13">
      <c r="A52" s="408" t="s">
        <v>417</v>
      </c>
      <c r="B52" s="396">
        <v>0</v>
      </c>
      <c r="C52" s="396"/>
      <c r="D52" s="399"/>
      <c r="E52" s="434">
        <v>0</v>
      </c>
      <c r="F52" s="396"/>
      <c r="G52" s="399"/>
      <c r="H52" s="396"/>
      <c r="I52" s="396"/>
      <c r="J52" s="399"/>
      <c r="K52" s="396">
        <v>0</v>
      </c>
      <c r="L52" s="396">
        <v>0</v>
      </c>
      <c r="M52" s="378" t="s">
        <v>7</v>
      </c>
    </row>
    <row r="53" spans="1:13">
      <c r="A53" s="387" t="s">
        <v>418</v>
      </c>
      <c r="B53" s="396"/>
      <c r="C53" s="396"/>
      <c r="D53" s="399"/>
      <c r="E53" s="434"/>
      <c r="F53" s="396"/>
      <c r="G53" s="399"/>
      <c r="H53" s="396"/>
      <c r="I53" s="396"/>
      <c r="J53" s="399"/>
      <c r="K53" s="396"/>
      <c r="L53" s="396"/>
      <c r="M53" s="378" t="s">
        <v>7</v>
      </c>
    </row>
    <row r="54" spans="1:13">
      <c r="A54" s="435" t="s">
        <v>419</v>
      </c>
      <c r="B54" s="396">
        <v>0</v>
      </c>
      <c r="C54" s="396"/>
      <c r="D54" s="399"/>
      <c r="E54" s="434">
        <v>0</v>
      </c>
      <c r="F54" s="396"/>
      <c r="G54" s="399"/>
      <c r="H54" s="396"/>
      <c r="I54" s="396"/>
      <c r="J54" s="399"/>
      <c r="K54" s="396">
        <v>0</v>
      </c>
      <c r="L54" s="396">
        <v>0</v>
      </c>
      <c r="M54" s="378" t="s">
        <v>7</v>
      </c>
    </row>
    <row r="55" spans="1:13" ht="25.5" customHeight="1">
      <c r="A55" s="433" t="s">
        <v>420</v>
      </c>
      <c r="B55" s="396">
        <v>0</v>
      </c>
      <c r="C55" s="396"/>
      <c r="D55" s="399"/>
      <c r="E55" s="434">
        <v>0</v>
      </c>
      <c r="F55" s="396"/>
      <c r="G55" s="399"/>
      <c r="H55" s="396"/>
      <c r="I55" s="396"/>
      <c r="J55" s="399"/>
      <c r="K55" s="396">
        <v>0</v>
      </c>
      <c r="L55" s="396">
        <v>0</v>
      </c>
      <c r="M55" s="378" t="s">
        <v>7</v>
      </c>
    </row>
    <row r="56" spans="1:13" ht="19.5" customHeight="1">
      <c r="A56" s="433" t="s">
        <v>421</v>
      </c>
      <c r="B56" s="396">
        <v>0</v>
      </c>
      <c r="C56" s="396"/>
      <c r="D56" s="399"/>
      <c r="E56" s="434">
        <v>0</v>
      </c>
      <c r="F56" s="396"/>
      <c r="G56" s="399"/>
      <c r="H56" s="396"/>
      <c r="I56" s="396"/>
      <c r="J56" s="399"/>
      <c r="K56" s="396">
        <v>0</v>
      </c>
      <c r="L56" s="396">
        <v>0</v>
      </c>
      <c r="M56" s="378" t="s">
        <v>7</v>
      </c>
    </row>
    <row r="57" spans="1:13" ht="25.5" customHeight="1">
      <c r="A57" s="433" t="s">
        <v>422</v>
      </c>
      <c r="B57" s="396">
        <v>0</v>
      </c>
      <c r="C57" s="396"/>
      <c r="D57" s="399"/>
      <c r="E57" s="434">
        <v>0</v>
      </c>
      <c r="F57" s="396"/>
      <c r="G57" s="399"/>
      <c r="H57" s="396"/>
      <c r="I57" s="396"/>
      <c r="J57" s="399"/>
      <c r="K57" s="396">
        <v>0</v>
      </c>
      <c r="L57" s="396">
        <v>0</v>
      </c>
      <c r="M57" s="378" t="s">
        <v>7</v>
      </c>
    </row>
    <row r="58" spans="1:13">
      <c r="A58" s="409" t="s">
        <v>423</v>
      </c>
      <c r="B58" s="402">
        <v>0</v>
      </c>
      <c r="C58" s="402"/>
      <c r="D58" s="405"/>
      <c r="E58" s="402">
        <v>0</v>
      </c>
      <c r="F58" s="402"/>
      <c r="G58" s="399"/>
      <c r="H58" s="402"/>
      <c r="I58" s="402"/>
      <c r="J58" s="405"/>
      <c r="K58" s="402">
        <v>0</v>
      </c>
      <c r="L58" s="402">
        <v>0</v>
      </c>
      <c r="M58" s="378" t="s">
        <v>7</v>
      </c>
    </row>
    <row r="59" spans="1:13" ht="15.75" thickBot="1">
      <c r="A59" s="436" t="s">
        <v>424</v>
      </c>
      <c r="B59" s="415">
        <f>SUM(B50:B58)</f>
        <v>0</v>
      </c>
      <c r="C59" s="415"/>
      <c r="D59" s="437"/>
      <c r="E59" s="415">
        <f>SUM(E50:E58)</f>
        <v>0</v>
      </c>
      <c r="F59" s="407"/>
      <c r="G59" s="437"/>
      <c r="H59" s="407"/>
      <c r="I59" s="407"/>
      <c r="J59" s="437"/>
      <c r="K59" s="415">
        <f>SUM(K50:K58)</f>
        <v>0</v>
      </c>
      <c r="L59" s="415">
        <f>SUM(L50:L58)</f>
        <v>0</v>
      </c>
      <c r="M59" s="378" t="s">
        <v>7</v>
      </c>
    </row>
    <row r="60" spans="1:13">
      <c r="A60" s="1140" t="s">
        <v>337</v>
      </c>
      <c r="B60" s="1140"/>
      <c r="C60" s="1140"/>
      <c r="D60" s="1140"/>
      <c r="E60" s="1140"/>
      <c r="F60" s="1140"/>
      <c r="G60" s="423"/>
      <c r="H60" s="423"/>
      <c r="I60" s="423"/>
      <c r="J60" s="423"/>
      <c r="K60" s="423"/>
      <c r="L60" s="423"/>
      <c r="M60" s="378" t="s">
        <v>7</v>
      </c>
    </row>
    <row r="61" spans="1:13">
      <c r="A61" s="439" t="s">
        <v>425</v>
      </c>
      <c r="B61" s="438"/>
      <c r="C61" s="438"/>
      <c r="D61" s="438"/>
      <c r="E61" s="438"/>
      <c r="F61" s="438"/>
      <c r="G61" s="423"/>
      <c r="H61" s="423"/>
      <c r="I61" s="423"/>
      <c r="J61" s="423"/>
      <c r="K61" s="423"/>
      <c r="L61" s="423"/>
      <c r="M61" s="378" t="s">
        <v>7</v>
      </c>
    </row>
    <row r="62" spans="1:13">
      <c r="A62" s="86" t="s">
        <v>426</v>
      </c>
      <c r="B62" s="423"/>
      <c r="C62" s="423"/>
      <c r="D62" s="423"/>
      <c r="E62" s="423"/>
      <c r="F62" s="423"/>
      <c r="G62" s="423"/>
      <c r="H62" s="423"/>
      <c r="I62" s="423"/>
      <c r="J62" s="423"/>
      <c r="K62" s="423"/>
      <c r="L62" s="423" t="s">
        <v>337</v>
      </c>
      <c r="M62" s="378" t="s">
        <v>7</v>
      </c>
    </row>
    <row r="63" spans="1:13">
      <c r="A63" s="1134" t="s">
        <v>36</v>
      </c>
      <c r="B63" s="1135"/>
      <c r="C63" s="1135"/>
      <c r="D63" s="1135"/>
      <c r="E63" s="1135"/>
      <c r="F63" s="1135"/>
      <c r="G63" s="1135"/>
      <c r="H63" s="1135"/>
      <c r="I63" s="1135"/>
      <c r="J63" s="1135"/>
      <c r="K63" s="1135"/>
      <c r="L63" s="1135"/>
      <c r="M63" s="378" t="s">
        <v>7</v>
      </c>
    </row>
    <row r="64" spans="1:13">
      <c r="A64" s="440"/>
      <c r="B64" s="441"/>
      <c r="C64" s="440"/>
      <c r="D64" s="441"/>
      <c r="E64" s="440"/>
      <c r="F64" s="440"/>
      <c r="G64" s="423"/>
      <c r="H64" s="423"/>
      <c r="I64" s="423"/>
      <c r="J64" s="423"/>
      <c r="K64" s="423"/>
      <c r="L64" s="423"/>
    </row>
    <row r="65" spans="1:12">
      <c r="A65" s="1136" t="s">
        <v>427</v>
      </c>
      <c r="B65" s="1136"/>
      <c r="C65" s="1136"/>
      <c r="D65" s="1136"/>
      <c r="E65" s="1136"/>
      <c r="F65" s="1136"/>
      <c r="G65" s="444"/>
      <c r="H65" s="445"/>
      <c r="I65" s="445"/>
      <c r="J65" s="445"/>
      <c r="K65" s="445"/>
      <c r="L65" s="445"/>
    </row>
    <row r="66" spans="1:12">
      <c r="A66" s="443"/>
      <c r="B66" s="443"/>
      <c r="C66" s="443"/>
      <c r="D66" s="443"/>
      <c r="E66" s="443"/>
      <c r="F66" s="443"/>
      <c r="G66" s="444"/>
      <c r="H66" s="445"/>
      <c r="I66" s="445"/>
      <c r="J66" s="445"/>
      <c r="K66" s="445"/>
      <c r="L66" s="445"/>
    </row>
    <row r="67" spans="1:12">
      <c r="A67" s="446" t="s">
        <v>428</v>
      </c>
      <c r="B67" s="447"/>
      <c r="C67" s="447"/>
      <c r="D67" s="447"/>
      <c r="E67" s="447"/>
      <c r="F67" s="447"/>
      <c r="G67" s="448"/>
      <c r="H67" s="423"/>
      <c r="I67" s="423"/>
      <c r="J67" s="423"/>
      <c r="K67" s="423"/>
      <c r="L67" s="423"/>
    </row>
  </sheetData>
  <mergeCells count="12">
    <mergeCell ref="A63:L63"/>
    <mergeCell ref="A65:F65"/>
    <mergeCell ref="A1:L1"/>
    <mergeCell ref="B7:B8"/>
    <mergeCell ref="C7:C8"/>
    <mergeCell ref="E7:E8"/>
    <mergeCell ref="F7:F8"/>
    <mergeCell ref="H7:H8"/>
    <mergeCell ref="I7:I8"/>
    <mergeCell ref="K7:K8"/>
    <mergeCell ref="L7:L8"/>
    <mergeCell ref="A60:F60"/>
  </mergeCells>
  <phoneticPr fontId="46" type="noConversion"/>
  <pageMargins left="0.75" right="0.75" top="1" bottom="1" header="0.5" footer="0.5"/>
  <pageSetup scale="58" orientation="portrait" r:id="rId1"/>
  <headerFooter alignWithMargins="0"/>
</worksheet>
</file>

<file path=xl/worksheets/sheet21.xml><?xml version="1.0" encoding="utf-8"?>
<worksheet xmlns="http://schemas.openxmlformats.org/spreadsheetml/2006/main" xmlns:r="http://schemas.openxmlformats.org/officeDocument/2006/relationships">
  <sheetPr>
    <pageSetUpPr fitToPage="1"/>
  </sheetPr>
  <dimension ref="A1:K42"/>
  <sheetViews>
    <sheetView view="pageBreakPreview" zoomScale="75" zoomScaleNormal="90" zoomScaleSheetLayoutView="75" workbookViewId="0">
      <selection activeCell="B14" sqref="B14"/>
    </sheetView>
  </sheetViews>
  <sheetFormatPr defaultColWidth="7.109375" defaultRowHeight="15.75"/>
  <cols>
    <col min="1" max="1" width="3.88671875" style="201" customWidth="1"/>
    <col min="2" max="2" width="65.6640625" style="200" customWidth="1"/>
    <col min="3" max="3" width="2.88671875" style="201" customWidth="1"/>
    <col min="4" max="4" width="11.44140625" style="201" customWidth="1"/>
    <col min="5" max="5" width="10.21875" style="201" customWidth="1"/>
    <col min="6" max="6" width="10.109375" style="201" customWidth="1"/>
    <col min="7" max="7" width="9.5546875" style="201" customWidth="1"/>
    <col min="8" max="8" width="9.33203125" style="201" customWidth="1"/>
    <col min="9" max="16384" width="7.109375" style="201"/>
  </cols>
  <sheetData>
    <row r="1" spans="1:11">
      <c r="A1" s="1141" t="s">
        <v>301</v>
      </c>
      <c r="B1" s="1141"/>
      <c r="C1" s="1141"/>
      <c r="D1" s="1141"/>
      <c r="E1" s="1141"/>
      <c r="F1" s="1141"/>
      <c r="G1" s="1141"/>
      <c r="H1" s="1141"/>
      <c r="I1" s="202" t="s">
        <v>7</v>
      </c>
    </row>
    <row r="2" spans="1:11" ht="13.5" customHeight="1">
      <c r="A2" s="1148"/>
      <c r="B2" s="1148"/>
      <c r="C2" s="1148"/>
      <c r="D2" s="1148"/>
      <c r="E2" s="1148"/>
      <c r="F2" s="1148"/>
      <c r="G2" s="1148"/>
      <c r="H2" s="1148"/>
      <c r="I2" s="202" t="s">
        <v>7</v>
      </c>
    </row>
    <row r="3" spans="1:11">
      <c r="A3" s="1143" t="s">
        <v>364</v>
      </c>
      <c r="B3" s="1143"/>
      <c r="C3" s="1143"/>
      <c r="D3" s="1143"/>
      <c r="E3" s="1143"/>
      <c r="F3" s="1143"/>
      <c r="G3" s="1143"/>
      <c r="H3" s="1143"/>
      <c r="I3" s="202" t="s">
        <v>7</v>
      </c>
    </row>
    <row r="4" spans="1:11" ht="18.75">
      <c r="A4" s="977"/>
      <c r="B4" s="977"/>
      <c r="C4" s="977"/>
      <c r="D4" s="977"/>
      <c r="E4" s="977"/>
      <c r="F4" s="977"/>
      <c r="G4" s="977"/>
      <c r="H4" s="977"/>
      <c r="I4" s="202" t="s">
        <v>7</v>
      </c>
    </row>
    <row r="5" spans="1:11" ht="16.5">
      <c r="A5" s="979"/>
      <c r="B5" s="979"/>
      <c r="C5" s="979"/>
      <c r="D5" s="979"/>
      <c r="E5" s="979"/>
      <c r="F5" s="979"/>
      <c r="G5" s="979"/>
      <c r="H5" s="979"/>
      <c r="I5" s="202" t="s">
        <v>7</v>
      </c>
    </row>
    <row r="6" spans="1:11" ht="16.5">
      <c r="A6" s="979"/>
      <c r="B6" s="979"/>
      <c r="C6" s="979"/>
      <c r="D6" s="979"/>
      <c r="E6" s="979"/>
      <c r="F6" s="979"/>
      <c r="G6" s="979"/>
      <c r="H6" s="979"/>
      <c r="I6" s="202" t="s">
        <v>7</v>
      </c>
    </row>
    <row r="7" spans="1:11">
      <c r="A7" s="1142"/>
      <c r="B7" s="1142"/>
      <c r="C7" s="1142"/>
      <c r="D7" s="1142"/>
      <c r="E7" s="1142"/>
      <c r="F7" s="1142"/>
      <c r="G7" s="1142"/>
      <c r="H7" s="1142"/>
      <c r="I7" s="202" t="s">
        <v>7</v>
      </c>
    </row>
    <row r="8" spans="1:11">
      <c r="A8" s="1142"/>
      <c r="B8" s="1142"/>
      <c r="C8" s="1142"/>
      <c r="D8" s="1142"/>
      <c r="E8" s="1142"/>
      <c r="F8" s="1142"/>
      <c r="G8" s="1142"/>
      <c r="H8" s="1142"/>
      <c r="I8" s="202" t="s">
        <v>7</v>
      </c>
    </row>
    <row r="9" spans="1:11">
      <c r="A9" s="1147"/>
      <c r="B9" s="1147"/>
      <c r="C9" s="1147"/>
      <c r="D9" s="1147"/>
      <c r="E9" s="1147"/>
      <c r="F9" s="1147"/>
      <c r="G9" s="1147"/>
      <c r="H9" s="1147"/>
      <c r="I9" s="202" t="s">
        <v>7</v>
      </c>
    </row>
    <row r="10" spans="1:11">
      <c r="A10" s="205"/>
      <c r="B10" s="206"/>
      <c r="C10" s="205"/>
      <c r="D10" s="205"/>
      <c r="E10" s="205"/>
      <c r="F10" s="205"/>
      <c r="G10" s="205"/>
      <c r="H10" s="205"/>
      <c r="I10" s="202" t="s">
        <v>7</v>
      </c>
    </row>
    <row r="11" spans="1:11">
      <c r="A11" s="205"/>
      <c r="B11" s="206"/>
      <c r="C11" s="205"/>
      <c r="D11" s="206"/>
      <c r="E11" s="205"/>
      <c r="F11" s="205"/>
      <c r="G11" s="205"/>
      <c r="H11" s="205"/>
      <c r="I11" s="202" t="s">
        <v>7</v>
      </c>
    </row>
    <row r="12" spans="1:11">
      <c r="A12" s="205"/>
      <c r="B12" s="206"/>
      <c r="C12" s="205"/>
      <c r="D12" s="206"/>
      <c r="E12" s="205"/>
      <c r="F12" s="205"/>
      <c r="G12" s="205"/>
      <c r="H12" s="205"/>
      <c r="I12" s="202" t="s">
        <v>7</v>
      </c>
    </row>
    <row r="13" spans="1:11">
      <c r="A13" s="205"/>
      <c r="B13" s="206"/>
      <c r="C13" s="205"/>
      <c r="D13" s="205"/>
      <c r="E13" s="205"/>
      <c r="F13" s="205"/>
      <c r="G13" s="205"/>
      <c r="H13" s="205"/>
      <c r="I13" s="202" t="s">
        <v>7</v>
      </c>
    </row>
    <row r="14" spans="1:11" ht="36" customHeight="1">
      <c r="A14" s="205"/>
      <c r="B14" s="205"/>
      <c r="C14" s="205"/>
      <c r="D14" s="205"/>
      <c r="E14" s="205"/>
      <c r="F14" s="205"/>
      <c r="G14" s="205"/>
      <c r="H14" s="205"/>
      <c r="I14" s="202" t="s">
        <v>7</v>
      </c>
      <c r="J14" s="203"/>
      <c r="K14" s="203"/>
    </row>
    <row r="15" spans="1:11" ht="9.9499999999999993" customHeight="1">
      <c r="A15" s="205"/>
      <c r="B15" s="205"/>
      <c r="C15" s="205"/>
      <c r="D15" s="205"/>
      <c r="E15" s="205"/>
      <c r="F15" s="205"/>
      <c r="G15" s="205"/>
      <c r="H15" s="205"/>
      <c r="I15" s="202" t="s">
        <v>7</v>
      </c>
    </row>
    <row r="16" spans="1:11" ht="36" customHeight="1">
      <c r="A16" s="205"/>
      <c r="B16" s="205"/>
      <c r="C16" s="205"/>
      <c r="D16" s="205"/>
      <c r="E16" s="205"/>
      <c r="F16" s="205"/>
      <c r="G16" s="205"/>
      <c r="H16" s="205"/>
      <c r="I16" s="202" t="s">
        <v>7</v>
      </c>
      <c r="J16" s="203"/>
      <c r="K16" s="203"/>
    </row>
    <row r="17" spans="1:9" ht="9.9499999999999993" customHeight="1">
      <c r="A17" s="205"/>
      <c r="B17" s="205"/>
      <c r="C17" s="205"/>
      <c r="D17" s="205"/>
      <c r="E17" s="205"/>
      <c r="F17" s="205"/>
      <c r="G17" s="205"/>
      <c r="H17" s="205"/>
      <c r="I17" s="202" t="s">
        <v>7</v>
      </c>
    </row>
    <row r="18" spans="1:9" ht="30.75" customHeight="1">
      <c r="A18" s="205"/>
      <c r="B18" s="205"/>
      <c r="C18" s="205"/>
      <c r="D18" s="205"/>
      <c r="E18" s="205"/>
      <c r="F18" s="205"/>
      <c r="G18" s="205"/>
      <c r="H18" s="205"/>
      <c r="I18" s="202" t="s">
        <v>7</v>
      </c>
    </row>
    <row r="19" spans="1:9">
      <c r="A19" s="205"/>
      <c r="B19" s="205"/>
      <c r="C19" s="205"/>
      <c r="D19" s="205"/>
      <c r="E19" s="205"/>
      <c r="F19" s="205"/>
      <c r="G19" s="205"/>
      <c r="H19" s="205"/>
      <c r="I19" s="202" t="s">
        <v>7</v>
      </c>
    </row>
    <row r="20" spans="1:9">
      <c r="A20" s="205"/>
      <c r="B20" s="205"/>
      <c r="C20" s="205"/>
      <c r="D20" s="205"/>
      <c r="E20" s="205"/>
      <c r="F20" s="205"/>
      <c r="G20" s="205"/>
      <c r="H20" s="205"/>
      <c r="I20" s="202" t="s">
        <v>7</v>
      </c>
    </row>
    <row r="21" spans="1:9" ht="9.9499999999999993" customHeight="1">
      <c r="A21" s="205"/>
      <c r="B21" s="205"/>
      <c r="C21" s="205"/>
      <c r="D21" s="205"/>
      <c r="E21" s="205"/>
      <c r="F21" s="205"/>
      <c r="G21" s="205"/>
      <c r="H21" s="205"/>
      <c r="I21" s="202" t="s">
        <v>7</v>
      </c>
    </row>
    <row r="22" spans="1:9">
      <c r="A22" s="205"/>
      <c r="B22" s="205"/>
      <c r="C22" s="205"/>
      <c r="D22" s="205"/>
      <c r="E22" s="205"/>
      <c r="F22" s="205"/>
      <c r="G22" s="205"/>
      <c r="H22" s="205"/>
      <c r="I22" s="202" t="s">
        <v>7</v>
      </c>
    </row>
    <row r="23" spans="1:9">
      <c r="A23" s="205"/>
      <c r="B23" s="205"/>
      <c r="C23" s="205"/>
      <c r="D23" s="205"/>
      <c r="E23" s="205"/>
      <c r="F23" s="205"/>
      <c r="G23" s="205"/>
      <c r="H23" s="205"/>
      <c r="I23" s="202" t="s">
        <v>7</v>
      </c>
    </row>
    <row r="24" spans="1:9" ht="36.75" customHeight="1">
      <c r="A24" s="205"/>
      <c r="B24" s="205"/>
      <c r="C24" s="205"/>
      <c r="D24" s="204"/>
      <c r="E24" s="205"/>
      <c r="F24" s="205"/>
      <c r="G24" s="205"/>
      <c r="H24" s="205"/>
      <c r="I24" s="202" t="s">
        <v>7</v>
      </c>
    </row>
    <row r="25" spans="1:9">
      <c r="A25" s="205"/>
      <c r="B25" s="205"/>
      <c r="C25" s="205"/>
      <c r="D25" s="374"/>
      <c r="E25" s="374"/>
      <c r="F25" s="374"/>
      <c r="G25" s="374"/>
      <c r="H25" s="205"/>
      <c r="I25" s="202" t="s">
        <v>7</v>
      </c>
    </row>
    <row r="26" spans="1:9" ht="10.5" customHeight="1">
      <c r="A26" s="205"/>
      <c r="B26" s="205"/>
      <c r="C26" s="205"/>
      <c r="D26" s="204"/>
      <c r="E26" s="205"/>
      <c r="F26" s="205"/>
      <c r="G26" s="205"/>
      <c r="H26" s="205"/>
      <c r="I26" s="202" t="s">
        <v>7</v>
      </c>
    </row>
    <row r="27" spans="1:9" ht="9.9499999999999993" customHeight="1">
      <c r="A27" s="205"/>
      <c r="B27" s="205"/>
      <c r="C27" s="205"/>
      <c r="D27" s="205"/>
      <c r="E27" s="205"/>
      <c r="F27" s="205"/>
      <c r="G27" s="205"/>
      <c r="H27" s="205"/>
      <c r="I27" s="202" t="s">
        <v>7</v>
      </c>
    </row>
    <row r="28" spans="1:9">
      <c r="A28" s="205"/>
      <c r="B28" s="205"/>
      <c r="C28" s="205"/>
      <c r="D28" s="205"/>
      <c r="E28" s="205"/>
      <c r="F28" s="205"/>
      <c r="G28" s="205"/>
      <c r="H28" s="205"/>
      <c r="I28" s="202" t="s">
        <v>7</v>
      </c>
    </row>
    <row r="29" spans="1:9">
      <c r="A29" s="205"/>
      <c r="B29" s="205"/>
      <c r="C29" s="205"/>
      <c r="D29" s="205"/>
      <c r="E29" s="205"/>
      <c r="F29" s="205"/>
      <c r="G29" s="205"/>
      <c r="H29" s="205"/>
      <c r="I29" s="202" t="s">
        <v>7</v>
      </c>
    </row>
    <row r="30" spans="1:9" ht="15.75" customHeight="1">
      <c r="A30" s="205"/>
      <c r="B30" s="205"/>
      <c r="C30" s="205"/>
      <c r="D30" s="374"/>
      <c r="E30" s="374"/>
      <c r="F30" s="205"/>
      <c r="G30" s="205"/>
      <c r="H30" s="205"/>
      <c r="I30" s="202" t="s">
        <v>7</v>
      </c>
    </row>
    <row r="31" spans="1:9" ht="9.9499999999999993" customHeight="1">
      <c r="A31" s="205"/>
      <c r="B31" s="205"/>
      <c r="C31" s="205"/>
      <c r="D31" s="205"/>
      <c r="E31" s="205"/>
      <c r="F31" s="205"/>
      <c r="G31" s="205"/>
      <c r="H31" s="205"/>
      <c r="I31" s="202" t="s">
        <v>7</v>
      </c>
    </row>
    <row r="32" spans="1:9">
      <c r="A32" s="205"/>
      <c r="B32" s="205"/>
      <c r="C32" s="205"/>
      <c r="D32" s="376"/>
      <c r="E32" s="205"/>
      <c r="F32" s="205"/>
      <c r="G32" s="205"/>
      <c r="H32" s="205"/>
      <c r="I32" s="202" t="s">
        <v>7</v>
      </c>
    </row>
    <row r="33" spans="1:9" ht="36" customHeight="1">
      <c r="A33" s="205"/>
      <c r="B33" s="203"/>
      <c r="C33" s="203"/>
      <c r="D33" s="375"/>
      <c r="E33" s="375"/>
      <c r="F33" s="205"/>
      <c r="G33" s="205"/>
      <c r="H33" s="205"/>
      <c r="I33" s="202" t="s">
        <v>36</v>
      </c>
    </row>
    <row r="34" spans="1:9">
      <c r="B34" s="207"/>
    </row>
    <row r="35" spans="1:9">
      <c r="B35" s="209"/>
    </row>
    <row r="36" spans="1:9">
      <c r="A36" s="1103" t="s">
        <v>334</v>
      </c>
      <c r="B36" s="1133"/>
      <c r="C36" s="1133"/>
      <c r="D36" s="1133"/>
      <c r="E36" s="1133"/>
      <c r="F36" s="1133"/>
      <c r="G36" s="1133"/>
      <c r="H36" s="1133"/>
    </row>
    <row r="37" spans="1:9">
      <c r="A37" s="187"/>
      <c r="B37" s="210" t="s">
        <v>302</v>
      </c>
      <c r="C37" s="211"/>
      <c r="D37" s="211"/>
      <c r="E37" s="211"/>
      <c r="F37" s="211"/>
      <c r="G37" s="211"/>
      <c r="H37" s="211"/>
    </row>
    <row r="38" spans="1:9">
      <c r="A38" s="212"/>
      <c r="B38" s="213"/>
      <c r="C38" s="213"/>
      <c r="D38" s="213"/>
      <c r="E38" s="213"/>
      <c r="F38" s="213"/>
      <c r="G38" s="213"/>
      <c r="H38" s="213"/>
    </row>
    <row r="39" spans="1:9">
      <c r="A39" s="1144"/>
      <c r="B39" s="1145"/>
      <c r="C39" s="1145"/>
      <c r="D39" s="1145"/>
      <c r="E39" s="1145"/>
      <c r="F39" s="1145"/>
      <c r="G39" s="1145"/>
      <c r="H39" s="1145"/>
    </row>
    <row r="40" spans="1:9">
      <c r="A40" s="214"/>
      <c r="B40" s="215"/>
      <c r="C40" s="215"/>
      <c r="D40" s="215"/>
      <c r="E40" s="215"/>
      <c r="F40" s="215"/>
      <c r="G40" s="215"/>
      <c r="H40" s="215"/>
    </row>
    <row r="41" spans="1:9">
      <c r="A41" s="1146"/>
      <c r="B41" s="1145"/>
      <c r="C41" s="1145"/>
      <c r="D41" s="1145"/>
      <c r="E41" s="1145"/>
      <c r="F41" s="1145"/>
      <c r="G41" s="1145"/>
      <c r="H41" s="1145"/>
    </row>
    <row r="42" spans="1:9">
      <c r="A42" s="208"/>
      <c r="B42" s="216"/>
      <c r="C42" s="208"/>
      <c r="D42" s="208"/>
      <c r="E42" s="208"/>
      <c r="F42" s="208"/>
      <c r="G42" s="208"/>
      <c r="H42" s="208"/>
    </row>
  </sheetData>
  <mergeCells count="12">
    <mergeCell ref="A39:H39"/>
    <mergeCell ref="A41:H41"/>
    <mergeCell ref="A36:H36"/>
    <mergeCell ref="A9:H9"/>
    <mergeCell ref="A2:H2"/>
    <mergeCell ref="A1:H1"/>
    <mergeCell ref="A8:H8"/>
    <mergeCell ref="A7:H7"/>
    <mergeCell ref="A4:H4"/>
    <mergeCell ref="A5:H5"/>
    <mergeCell ref="A6:H6"/>
    <mergeCell ref="A3:H3"/>
  </mergeCells>
  <phoneticPr fontId="46" type="noConversion"/>
  <printOptions horizontalCentered="1"/>
  <pageMargins left="0.5" right="0.5" top="1" bottom="1" header="0.5" footer="0.5"/>
  <pageSetup scale="86" fitToHeight="2" orientation="landscape" r:id="rId1"/>
  <headerFooter alignWithMargins="0">
    <oddFooter>&amp;CExhibit P - IT Investment Questionnaire</oddFooter>
  </headerFooter>
</worksheet>
</file>

<file path=xl/worksheets/sheet3.xml><?xml version="1.0" encoding="utf-8"?>
<worksheet xmlns="http://schemas.openxmlformats.org/spreadsheetml/2006/main" xmlns:r="http://schemas.openxmlformats.org/officeDocument/2006/relationships">
  <sheetPr codeName="Sheet6"/>
  <dimension ref="A1:S38"/>
  <sheetViews>
    <sheetView view="pageBreakPreview" zoomScale="75" zoomScaleNormal="75" zoomScaleSheetLayoutView="75" workbookViewId="0">
      <selection activeCell="A7" sqref="A7:S7"/>
    </sheetView>
  </sheetViews>
  <sheetFormatPr defaultColWidth="7.21875" defaultRowHeight="12.75"/>
  <cols>
    <col min="1" max="1" width="18.77734375" style="528" customWidth="1"/>
    <col min="2" max="2" width="20.88671875" style="528" customWidth="1"/>
    <col min="3" max="3" width="18.6640625" style="528" customWidth="1"/>
    <col min="4" max="4" width="12.88671875" style="528" customWidth="1"/>
    <col min="5" max="5" width="8.5546875" style="528" bestFit="1" customWidth="1"/>
    <col min="6" max="6" width="7.21875" style="528" customWidth="1"/>
    <col min="7" max="7" width="11.33203125" style="528" customWidth="1"/>
    <col min="8" max="8" width="8.88671875" style="543" customWidth="1"/>
    <col min="9" max="16384" width="7.21875" style="528"/>
  </cols>
  <sheetData>
    <row r="1" spans="1:19" ht="20.25">
      <c r="A1" s="893" t="s">
        <v>45</v>
      </c>
      <c r="B1" s="894"/>
      <c r="C1" s="894"/>
      <c r="D1" s="894"/>
      <c r="E1" s="894"/>
      <c r="F1" s="894"/>
      <c r="G1" s="894"/>
      <c r="H1" s="894"/>
      <c r="I1" s="894"/>
      <c r="J1" s="894"/>
      <c r="K1" s="894"/>
      <c r="L1" s="894"/>
      <c r="M1" s="894"/>
      <c r="N1" s="894"/>
      <c r="O1" s="894"/>
      <c r="P1" s="894"/>
      <c r="Q1" s="894"/>
      <c r="R1" s="894"/>
      <c r="S1" s="894"/>
    </row>
    <row r="2" spans="1:19" ht="20.25">
      <c r="A2" s="895"/>
      <c r="B2" s="895"/>
      <c r="C2" s="895"/>
      <c r="D2" s="895"/>
      <c r="E2" s="895"/>
      <c r="F2" s="895"/>
      <c r="G2" s="895"/>
      <c r="H2" s="895"/>
      <c r="I2" s="895"/>
      <c r="J2" s="895"/>
      <c r="K2" s="895"/>
      <c r="L2" s="895"/>
      <c r="M2" s="895"/>
      <c r="N2" s="895"/>
      <c r="O2" s="895"/>
      <c r="P2" s="895"/>
      <c r="Q2" s="895"/>
      <c r="R2" s="895"/>
      <c r="S2" s="895"/>
    </row>
    <row r="3" spans="1:19">
      <c r="A3" s="896"/>
      <c r="B3" s="896"/>
      <c r="C3" s="896"/>
      <c r="D3" s="896"/>
      <c r="E3" s="896"/>
      <c r="F3" s="896"/>
      <c r="G3" s="896"/>
      <c r="H3" s="896"/>
      <c r="I3" s="896"/>
      <c r="J3" s="896"/>
      <c r="K3" s="896"/>
      <c r="L3" s="896"/>
      <c r="M3" s="896"/>
      <c r="N3" s="896"/>
      <c r="O3" s="896"/>
      <c r="P3" s="896"/>
      <c r="Q3" s="896"/>
      <c r="R3" s="896"/>
      <c r="S3" s="896"/>
    </row>
    <row r="4" spans="1:19" ht="23.25">
      <c r="C4" s="787" t="s">
        <v>290</v>
      </c>
      <c r="D4" s="736"/>
      <c r="E4" s="736"/>
      <c r="F4" s="736"/>
      <c r="G4" s="736"/>
      <c r="H4" s="736"/>
      <c r="I4" s="736"/>
      <c r="J4" s="736"/>
      <c r="K4" s="736"/>
      <c r="L4" s="736"/>
      <c r="M4" s="736"/>
      <c r="N4" s="736"/>
      <c r="O4" s="736"/>
      <c r="P4" s="736"/>
      <c r="Q4" s="736"/>
      <c r="R4" s="736"/>
      <c r="S4" s="736"/>
    </row>
    <row r="5" spans="1:19" ht="23.25">
      <c r="C5" s="738" t="s">
        <v>466</v>
      </c>
      <c r="D5" s="737"/>
      <c r="E5" s="737"/>
      <c r="F5" s="737"/>
      <c r="G5" s="737"/>
      <c r="H5" s="737"/>
      <c r="I5" s="737"/>
      <c r="J5" s="737"/>
      <c r="K5" s="737"/>
      <c r="L5" s="737"/>
      <c r="M5" s="737"/>
      <c r="N5" s="737"/>
      <c r="O5" s="737"/>
      <c r="P5" s="737"/>
      <c r="Q5" s="737"/>
      <c r="R5" s="737"/>
      <c r="S5" s="737"/>
    </row>
    <row r="6" spans="1:19" ht="23.25">
      <c r="C6" s="735" t="s">
        <v>465</v>
      </c>
      <c r="D6" s="735"/>
      <c r="E6" s="735"/>
      <c r="F6" s="735"/>
      <c r="G6" s="735"/>
      <c r="H6" s="735"/>
      <c r="I6" s="735"/>
      <c r="J6" s="735"/>
      <c r="K6" s="735"/>
      <c r="L6" s="735"/>
      <c r="M6" s="735"/>
      <c r="N6" s="735"/>
      <c r="O6" s="735"/>
      <c r="P6" s="735"/>
      <c r="Q6" s="735"/>
      <c r="R6" s="735"/>
      <c r="S6" s="735"/>
    </row>
    <row r="7" spans="1:19">
      <c r="A7" s="896"/>
      <c r="B7" s="896"/>
      <c r="C7" s="896"/>
      <c r="D7" s="896"/>
      <c r="E7" s="896"/>
      <c r="F7" s="896"/>
      <c r="G7" s="896"/>
      <c r="H7" s="896"/>
      <c r="I7" s="896"/>
      <c r="J7" s="896"/>
      <c r="K7" s="896"/>
      <c r="L7" s="896"/>
      <c r="M7" s="896"/>
      <c r="N7" s="896"/>
      <c r="O7" s="896"/>
      <c r="P7" s="896"/>
      <c r="Q7" s="896"/>
      <c r="R7" s="896"/>
      <c r="S7" s="896"/>
    </row>
    <row r="8" spans="1:19">
      <c r="A8" s="900"/>
      <c r="B8" s="900"/>
      <c r="C8" s="900"/>
      <c r="D8" s="900"/>
      <c r="E8" s="900"/>
      <c r="F8" s="900"/>
      <c r="G8" s="900"/>
      <c r="H8" s="900"/>
      <c r="I8" s="900"/>
      <c r="J8" s="900"/>
      <c r="K8" s="900"/>
      <c r="L8" s="900"/>
      <c r="M8" s="900"/>
      <c r="N8" s="900"/>
      <c r="O8" s="900"/>
      <c r="P8" s="900"/>
      <c r="Q8" s="900"/>
      <c r="R8" s="900"/>
      <c r="S8" s="900"/>
    </row>
    <row r="9" spans="1:19" ht="15.75" customHeight="1">
      <c r="A9" s="539"/>
      <c r="B9" s="891" t="s">
        <v>289</v>
      </c>
      <c r="C9" s="785"/>
      <c r="D9" s="775"/>
      <c r="E9" s="786" t="s">
        <v>480</v>
      </c>
      <c r="F9" s="782"/>
      <c r="G9" s="783"/>
      <c r="H9" s="776"/>
      <c r="I9" s="539"/>
      <c r="J9" s="539"/>
      <c r="K9" s="539"/>
      <c r="L9" s="539"/>
      <c r="M9" s="539"/>
      <c r="N9" s="539"/>
      <c r="O9" s="539"/>
      <c r="P9" s="539"/>
      <c r="Q9" s="539"/>
      <c r="R9" s="539"/>
      <c r="S9" s="539"/>
    </row>
    <row r="10" spans="1:19" ht="36.75" customHeight="1">
      <c r="A10" s="539"/>
      <c r="B10" s="892"/>
      <c r="C10" s="773" t="s">
        <v>34</v>
      </c>
      <c r="D10" s="19" t="s">
        <v>336</v>
      </c>
      <c r="E10" s="19" t="s">
        <v>20</v>
      </c>
      <c r="F10" s="19" t="s">
        <v>69</v>
      </c>
      <c r="G10" s="20" t="s">
        <v>338</v>
      </c>
      <c r="H10" s="777" t="s">
        <v>41</v>
      </c>
      <c r="I10" s="539"/>
      <c r="J10" s="539"/>
      <c r="K10" s="539"/>
      <c r="L10" s="539"/>
      <c r="M10" s="539"/>
      <c r="N10" s="539"/>
      <c r="O10" s="539"/>
      <c r="P10" s="539"/>
      <c r="Q10" s="539"/>
      <c r="R10" s="539"/>
      <c r="S10" s="539"/>
    </row>
    <row r="11" spans="1:19" ht="15.75">
      <c r="B11" s="33"/>
      <c r="C11" s="34"/>
      <c r="D11" s="529"/>
      <c r="E11" s="784"/>
      <c r="F11" s="530"/>
      <c r="G11" s="531"/>
      <c r="H11" s="531"/>
      <c r="I11" s="539"/>
      <c r="J11" s="539"/>
      <c r="K11" s="539"/>
      <c r="L11" s="539"/>
      <c r="M11" s="539"/>
      <c r="N11" s="539"/>
      <c r="O11" s="539"/>
      <c r="P11" s="539"/>
      <c r="Q11" s="539"/>
      <c r="R11" s="539"/>
      <c r="S11" s="539"/>
    </row>
    <row r="12" spans="1:19" ht="18.75" customHeight="1">
      <c r="B12" s="33" t="s">
        <v>445</v>
      </c>
      <c r="C12" s="34" t="s">
        <v>442</v>
      </c>
      <c r="D12" s="532">
        <v>8</v>
      </c>
      <c r="E12" s="530"/>
      <c r="F12" s="530">
        <v>4</v>
      </c>
      <c r="G12" s="531">
        <v>1454</v>
      </c>
      <c r="H12" s="531">
        <f>+G12</f>
        <v>1454</v>
      </c>
      <c r="I12" s="539"/>
      <c r="J12" s="539"/>
      <c r="K12" s="539"/>
      <c r="L12" s="539"/>
      <c r="M12" s="539"/>
      <c r="N12" s="539"/>
      <c r="O12" s="539"/>
      <c r="P12" s="539"/>
      <c r="Q12" s="539"/>
      <c r="R12" s="539"/>
      <c r="S12" s="539"/>
    </row>
    <row r="13" spans="1:19" ht="18.75" customHeight="1">
      <c r="B13" s="33"/>
      <c r="C13" s="34"/>
      <c r="D13" s="532"/>
      <c r="E13" s="530"/>
      <c r="F13" s="530"/>
      <c r="G13" s="531"/>
      <c r="H13" s="531"/>
      <c r="I13" s="539"/>
      <c r="J13" s="539"/>
      <c r="K13" s="539"/>
      <c r="L13" s="539"/>
      <c r="M13" s="539"/>
      <c r="N13" s="539"/>
      <c r="O13" s="539"/>
      <c r="P13" s="539"/>
      <c r="Q13" s="539"/>
      <c r="R13" s="539"/>
      <c r="S13" s="539"/>
    </row>
    <row r="14" spans="1:19" ht="18.75" customHeight="1">
      <c r="B14" s="33"/>
      <c r="C14" s="34"/>
      <c r="D14" s="532"/>
      <c r="E14" s="530"/>
      <c r="F14" s="530"/>
      <c r="G14" s="531"/>
      <c r="H14" s="531"/>
      <c r="I14" s="539"/>
      <c r="J14" s="539"/>
      <c r="K14" s="539"/>
      <c r="L14" s="539"/>
      <c r="M14" s="539"/>
      <c r="N14" s="539"/>
      <c r="O14" s="539"/>
      <c r="P14" s="539"/>
      <c r="Q14" s="539"/>
      <c r="R14" s="539"/>
      <c r="S14" s="539"/>
    </row>
    <row r="15" spans="1:19" ht="18.75" customHeight="1">
      <c r="B15" s="21"/>
      <c r="C15" s="35"/>
      <c r="D15" s="533"/>
      <c r="E15" s="534"/>
      <c r="F15" s="534"/>
      <c r="G15" s="535"/>
      <c r="H15" s="536"/>
      <c r="I15" s="539"/>
      <c r="J15" s="539"/>
      <c r="K15" s="539"/>
      <c r="L15" s="539"/>
      <c r="M15" s="539"/>
      <c r="N15" s="539"/>
      <c r="O15" s="539"/>
      <c r="P15" s="539"/>
      <c r="Q15" s="539"/>
      <c r="R15" s="539"/>
      <c r="S15" s="539"/>
    </row>
    <row r="16" spans="1:19" ht="18.75" customHeight="1">
      <c r="B16" s="27" t="s">
        <v>326</v>
      </c>
      <c r="C16" s="18"/>
      <c r="D16" s="92">
        <f>SUM(D11:D15)</f>
        <v>8</v>
      </c>
      <c r="E16" s="93">
        <f t="shared" ref="E16:H16" si="0">SUM(E11:E15)</f>
        <v>0</v>
      </c>
      <c r="F16" s="93">
        <f t="shared" si="0"/>
        <v>4</v>
      </c>
      <c r="G16" s="23">
        <f t="shared" si="0"/>
        <v>1454</v>
      </c>
      <c r="H16" s="24">
        <f t="shared" si="0"/>
        <v>1454</v>
      </c>
      <c r="I16" s="539"/>
      <c r="J16" s="539"/>
      <c r="K16" s="539"/>
      <c r="L16" s="539"/>
      <c r="M16" s="539"/>
      <c r="N16" s="539"/>
      <c r="O16" s="539"/>
      <c r="P16" s="539"/>
      <c r="Q16" s="539"/>
      <c r="R16" s="539"/>
      <c r="S16" s="539"/>
    </row>
    <row r="17" spans="1:19" ht="18.75" customHeight="1">
      <c r="B17" s="25"/>
      <c r="C17" s="781"/>
      <c r="D17" s="25"/>
      <c r="E17" s="22"/>
      <c r="F17" s="22"/>
      <c r="G17" s="26"/>
      <c r="H17" s="26"/>
      <c r="I17" s="539"/>
      <c r="J17" s="539"/>
      <c r="K17" s="539"/>
      <c r="L17" s="539"/>
      <c r="M17" s="539"/>
      <c r="N17" s="539"/>
      <c r="O17" s="539"/>
      <c r="P17" s="539"/>
      <c r="Q17" s="539"/>
      <c r="R17" s="539"/>
      <c r="S17" s="539"/>
    </row>
    <row r="18" spans="1:19" ht="15.75" customHeight="1">
      <c r="B18" s="774"/>
      <c r="C18" s="774"/>
      <c r="D18" s="780"/>
      <c r="E18" s="747" t="s">
        <v>480</v>
      </c>
      <c r="F18" s="748"/>
      <c r="G18" s="749"/>
      <c r="H18" s="778"/>
      <c r="I18" s="539"/>
      <c r="J18" s="539"/>
      <c r="K18" s="539"/>
      <c r="L18" s="539"/>
      <c r="M18" s="539"/>
      <c r="N18" s="539"/>
      <c r="O18" s="539"/>
      <c r="P18" s="539"/>
      <c r="Q18" s="539"/>
      <c r="R18" s="539"/>
      <c r="S18" s="539"/>
    </row>
    <row r="19" spans="1:19" ht="47.25" customHeight="1">
      <c r="B19" s="751" t="s">
        <v>21</v>
      </c>
      <c r="C19" s="773" t="s">
        <v>34</v>
      </c>
      <c r="D19" s="19" t="s">
        <v>336</v>
      </c>
      <c r="E19" s="19" t="s">
        <v>20</v>
      </c>
      <c r="F19" s="19" t="s">
        <v>69</v>
      </c>
      <c r="G19" s="20" t="s">
        <v>338</v>
      </c>
      <c r="H19" s="750" t="s">
        <v>316</v>
      </c>
      <c r="I19" s="539"/>
      <c r="J19" s="539"/>
      <c r="K19" s="539"/>
      <c r="L19" s="539"/>
      <c r="M19" s="539"/>
      <c r="N19" s="539"/>
      <c r="O19" s="539"/>
      <c r="P19" s="539"/>
      <c r="Q19" s="539"/>
      <c r="R19" s="539"/>
      <c r="S19" s="539"/>
    </row>
    <row r="20" spans="1:19" ht="18.75" customHeight="1">
      <c r="B20" s="46"/>
      <c r="C20" s="779"/>
      <c r="D20" s="529"/>
      <c r="E20" s="530"/>
      <c r="F20" s="530"/>
      <c r="G20" s="531"/>
      <c r="H20" s="531"/>
      <c r="I20" s="539"/>
      <c r="J20" s="539"/>
      <c r="K20" s="539"/>
      <c r="L20" s="539"/>
      <c r="M20" s="539"/>
      <c r="N20" s="539"/>
      <c r="O20" s="539"/>
      <c r="P20" s="539"/>
      <c r="Q20" s="539"/>
      <c r="R20" s="539"/>
      <c r="S20" s="539"/>
    </row>
    <row r="21" spans="1:19" ht="18.75" customHeight="1">
      <c r="B21" s="46" t="s">
        <v>444</v>
      </c>
      <c r="C21" s="739" t="s">
        <v>442</v>
      </c>
      <c r="D21" s="532"/>
      <c r="E21" s="530"/>
      <c r="F21" s="530"/>
      <c r="G21" s="531">
        <v>-10</v>
      </c>
      <c r="H21" s="531">
        <f>+G21</f>
        <v>-10</v>
      </c>
      <c r="I21" s="539"/>
      <c r="J21" s="539"/>
      <c r="K21" s="539"/>
      <c r="L21" s="539"/>
      <c r="M21" s="539"/>
      <c r="N21" s="539"/>
      <c r="O21" s="539"/>
      <c r="P21" s="539"/>
      <c r="Q21" s="539"/>
      <c r="R21" s="539"/>
      <c r="S21" s="539"/>
    </row>
    <row r="22" spans="1:19" ht="18.75" customHeight="1">
      <c r="B22" s="47" t="s">
        <v>464</v>
      </c>
      <c r="C22" s="739" t="s">
        <v>442</v>
      </c>
      <c r="D22" s="532"/>
      <c r="E22" s="530"/>
      <c r="F22" s="530"/>
      <c r="G22" s="531">
        <v>-2</v>
      </c>
      <c r="H22" s="531">
        <f>+G22</f>
        <v>-2</v>
      </c>
      <c r="I22" s="539"/>
      <c r="J22" s="539"/>
      <c r="K22" s="539"/>
      <c r="L22" s="539"/>
      <c r="M22" s="539"/>
      <c r="N22" s="539"/>
      <c r="O22" s="539"/>
      <c r="P22" s="539"/>
      <c r="Q22" s="539"/>
      <c r="R22" s="539"/>
      <c r="S22" s="539"/>
    </row>
    <row r="23" spans="1:19" ht="18.75" customHeight="1">
      <c r="B23" s="47"/>
      <c r="C23" s="537"/>
      <c r="D23" s="532"/>
      <c r="E23" s="530"/>
      <c r="F23" s="530"/>
      <c r="G23" s="531"/>
      <c r="H23" s="531"/>
      <c r="I23" s="539"/>
      <c r="J23" s="539"/>
      <c r="K23" s="539"/>
      <c r="L23" s="539"/>
      <c r="M23" s="539"/>
      <c r="N23" s="539"/>
      <c r="O23" s="539"/>
      <c r="P23" s="539"/>
      <c r="Q23" s="539"/>
      <c r="R23" s="539"/>
      <c r="S23" s="539"/>
    </row>
    <row r="24" spans="1:19" ht="18.75" customHeight="1">
      <c r="B24" s="36"/>
      <c r="C24" s="538"/>
      <c r="D24" s="533"/>
      <c r="E24" s="534"/>
      <c r="F24" s="534"/>
      <c r="G24" s="535"/>
      <c r="H24" s="536"/>
      <c r="I24" s="539"/>
      <c r="J24" s="539"/>
      <c r="K24" s="539"/>
      <c r="L24" s="539"/>
      <c r="M24" s="539"/>
      <c r="N24" s="539"/>
      <c r="O24" s="539"/>
      <c r="P24" s="539"/>
      <c r="Q24" s="539"/>
      <c r="R24" s="539"/>
      <c r="S24" s="539"/>
    </row>
    <row r="25" spans="1:19" ht="18.75" customHeight="1">
      <c r="B25" s="127" t="s">
        <v>316</v>
      </c>
      <c r="C25" s="774"/>
      <c r="D25" s="128">
        <f>SUM(D20:D24)</f>
        <v>0</v>
      </c>
      <c r="E25" s="129">
        <f t="shared" ref="E25" si="1">SUM(E20:E24)</f>
        <v>0</v>
      </c>
      <c r="F25" s="129">
        <f>SUM(F20:F24)</f>
        <v>0</v>
      </c>
      <c r="G25" s="130">
        <f>SUM(G20:G24)</f>
        <v>-12</v>
      </c>
      <c r="H25" s="131">
        <f>SUM(H20:H24)</f>
        <v>-12</v>
      </c>
      <c r="I25" s="539"/>
      <c r="J25" s="539"/>
      <c r="K25" s="539"/>
      <c r="L25" s="539"/>
      <c r="M25" s="539"/>
      <c r="N25" s="539"/>
      <c r="O25" s="539"/>
      <c r="P25" s="539"/>
      <c r="Q25" s="539"/>
      <c r="R25" s="539"/>
      <c r="S25" s="539"/>
    </row>
    <row r="26" spans="1:19" ht="18.75" customHeight="1">
      <c r="A26" s="901"/>
      <c r="B26" s="902"/>
      <c r="C26" s="902"/>
      <c r="D26" s="902"/>
      <c r="E26" s="902"/>
      <c r="F26" s="902"/>
      <c r="G26" s="902"/>
      <c r="H26" s="902"/>
      <c r="I26" s="902"/>
      <c r="J26" s="902"/>
      <c r="K26" s="902"/>
      <c r="L26" s="902"/>
      <c r="M26" s="902"/>
      <c r="N26" s="902"/>
      <c r="O26" s="902"/>
      <c r="P26" s="902"/>
      <c r="Q26" s="902"/>
      <c r="R26" s="902"/>
      <c r="S26" s="902"/>
    </row>
    <row r="27" spans="1:19" ht="18.75" customHeight="1">
      <c r="A27" s="539"/>
      <c r="B27" s="539"/>
      <c r="C27" s="539"/>
      <c r="D27" s="539"/>
      <c r="E27" s="539"/>
      <c r="F27" s="539"/>
      <c r="G27" s="539"/>
      <c r="H27" s="527"/>
    </row>
    <row r="28" spans="1:19" ht="18.75" customHeight="1">
      <c r="H28" s="527"/>
    </row>
    <row r="29" spans="1:19" ht="18.75" customHeight="1">
      <c r="A29" s="29"/>
      <c r="B29" s="540"/>
      <c r="C29" s="541"/>
      <c r="D29" s="541"/>
      <c r="E29" s="541"/>
      <c r="F29" s="541"/>
      <c r="G29" s="541"/>
      <c r="H29" s="527"/>
    </row>
    <row r="30" spans="1:19" ht="18.75" customHeight="1">
      <c r="A30" s="29"/>
      <c r="B30" s="41"/>
      <c r="C30" s="94"/>
      <c r="D30" s="94"/>
      <c r="E30" s="94"/>
      <c r="F30" s="541"/>
      <c r="G30" s="94"/>
      <c r="H30" s="527"/>
    </row>
    <row r="31" spans="1:19" ht="18.75" customHeight="1">
      <c r="A31" s="29"/>
      <c r="B31" s="41"/>
      <c r="C31" s="45"/>
      <c r="D31" s="45"/>
      <c r="E31" s="45"/>
      <c r="F31" s="542"/>
      <c r="G31" s="42"/>
      <c r="H31" s="527"/>
    </row>
    <row r="32" spans="1:19" ht="12.75" customHeight="1">
      <c r="A32" s="58"/>
      <c r="B32" s="59"/>
      <c r="C32" s="59"/>
      <c r="D32" s="59"/>
      <c r="E32" s="59"/>
      <c r="F32" s="59"/>
    </row>
    <row r="33" spans="1:7" ht="33.75" customHeight="1">
      <c r="A33" s="898"/>
      <c r="B33" s="899"/>
      <c r="C33" s="899"/>
      <c r="D33" s="899"/>
      <c r="E33" s="899"/>
      <c r="F33" s="899"/>
    </row>
    <row r="34" spans="1:7" ht="12.75" customHeight="1">
      <c r="A34" s="60"/>
      <c r="B34" s="60"/>
      <c r="C34" s="60"/>
      <c r="D34" s="60"/>
      <c r="E34" s="60"/>
      <c r="F34" s="60"/>
    </row>
    <row r="35" spans="1:7" ht="57" customHeight="1">
      <c r="A35" s="872"/>
      <c r="B35" s="897"/>
      <c r="C35" s="897"/>
      <c r="D35" s="897"/>
      <c r="E35" s="897"/>
      <c r="F35" s="897"/>
    </row>
    <row r="36" spans="1:7" ht="15">
      <c r="A36" s="890"/>
      <c r="B36" s="890"/>
      <c r="C36" s="890"/>
      <c r="D36" s="890"/>
      <c r="E36" s="890"/>
      <c r="F36" s="890"/>
    </row>
    <row r="37" spans="1:7" ht="15" customHeight="1">
      <c r="A37" s="68"/>
      <c r="B37" s="69"/>
      <c r="C37" s="69"/>
      <c r="D37" s="69"/>
      <c r="E37" s="69"/>
      <c r="F37" s="69"/>
      <c r="G37" s="77"/>
    </row>
    <row r="38" spans="1:7">
      <c r="A38" s="69"/>
      <c r="B38" s="69"/>
      <c r="C38" s="69"/>
      <c r="D38" s="69"/>
      <c r="E38" s="69"/>
      <c r="F38" s="69"/>
    </row>
  </sheetData>
  <mergeCells count="10">
    <mergeCell ref="A36:F36"/>
    <mergeCell ref="B9:B10"/>
    <mergeCell ref="A1:S1"/>
    <mergeCell ref="A2:S2"/>
    <mergeCell ref="A3:S3"/>
    <mergeCell ref="A7:S7"/>
    <mergeCell ref="A35:F35"/>
    <mergeCell ref="A33:F33"/>
    <mergeCell ref="A8:S8"/>
    <mergeCell ref="A26:S26"/>
  </mergeCells>
  <phoneticPr fontId="20" type="noConversion"/>
  <pageMargins left="0.75" right="0.75" top="1" bottom="1" header="0.5" footer="0.5"/>
  <pageSetup scale="63" orientation="landscape" r:id="rId1"/>
  <headerFooter alignWithMargins="0">
    <oddFooter>&amp;C&amp;"Times New Roman,Regular"Exhibit C - Program Increases/Offsets By Decision Unit</oddFooter>
  </headerFooter>
</worksheet>
</file>

<file path=xl/worksheets/sheet4.xml><?xml version="1.0" encoding="utf-8"?>
<worksheet xmlns="http://schemas.openxmlformats.org/spreadsheetml/2006/main" xmlns:r="http://schemas.openxmlformats.org/officeDocument/2006/relationships">
  <sheetPr codeName="Sheet9"/>
  <dimension ref="A1:T42"/>
  <sheetViews>
    <sheetView view="pageBreakPreview" zoomScale="75" zoomScaleNormal="75" zoomScaleSheetLayoutView="75" workbookViewId="0">
      <selection sqref="A1:P1"/>
    </sheetView>
  </sheetViews>
  <sheetFormatPr defaultColWidth="7.21875" defaultRowHeight="12.75"/>
  <cols>
    <col min="1" max="1" width="49.5546875" style="544" customWidth="1"/>
    <col min="2" max="2" width="1.21875" style="544" customWidth="1"/>
    <col min="3" max="3" width="10.77734375" style="544" customWidth="1"/>
    <col min="4" max="4" width="11" style="544" customWidth="1"/>
    <col min="5" max="5" width="1.21875" style="544" customWidth="1"/>
    <col min="6" max="7" width="11.21875" style="544" customWidth="1"/>
    <col min="8" max="8" width="1.21875" style="544" customWidth="1"/>
    <col min="9" max="9" width="7.21875" style="544" customWidth="1"/>
    <col min="10" max="10" width="8" style="544" customWidth="1"/>
    <col min="11" max="11" width="6.77734375" style="544" customWidth="1"/>
    <col min="12" max="12" width="7.33203125" style="544" customWidth="1"/>
    <col min="13" max="13" width="6.77734375" style="544" customWidth="1"/>
    <col min="14" max="14" width="7.21875" style="544" customWidth="1"/>
    <col min="15" max="15" width="6.33203125" style="544" customWidth="1"/>
    <col min="16" max="16" width="8.109375" style="544" customWidth="1"/>
    <col min="17" max="17" width="1.88671875" style="544" customWidth="1"/>
    <col min="18" max="16384" width="7.21875" style="544"/>
  </cols>
  <sheetData>
    <row r="1" spans="1:20" ht="20.25">
      <c r="A1" s="906" t="s">
        <v>203</v>
      </c>
      <c r="B1" s="907"/>
      <c r="C1" s="907"/>
      <c r="D1" s="907"/>
      <c r="E1" s="907"/>
      <c r="F1" s="907"/>
      <c r="G1" s="907"/>
      <c r="H1" s="907"/>
      <c r="I1" s="907"/>
      <c r="J1" s="907"/>
      <c r="K1" s="907"/>
      <c r="L1" s="907"/>
      <c r="M1" s="907"/>
      <c r="N1" s="907"/>
      <c r="O1" s="907"/>
      <c r="P1" s="907"/>
      <c r="Q1" s="318" t="s">
        <v>7</v>
      </c>
      <c r="R1" s="468"/>
      <c r="S1" s="468"/>
    </row>
    <row r="2" spans="1:20" ht="19.149999999999999" customHeight="1">
      <c r="A2" s="319"/>
      <c r="Q2" s="318" t="s">
        <v>7</v>
      </c>
      <c r="T2" s="318"/>
    </row>
    <row r="3" spans="1:20" ht="15.75">
      <c r="A3" s="908" t="s">
        <v>347</v>
      </c>
      <c r="B3" s="909"/>
      <c r="C3" s="909"/>
      <c r="D3" s="909"/>
      <c r="E3" s="909"/>
      <c r="F3" s="909"/>
      <c r="G3" s="909"/>
      <c r="H3" s="909"/>
      <c r="I3" s="909"/>
      <c r="J3" s="909"/>
      <c r="K3" s="909"/>
      <c r="L3" s="909"/>
      <c r="M3" s="909"/>
      <c r="N3" s="909"/>
      <c r="O3" s="909"/>
      <c r="P3" s="909"/>
      <c r="Q3" s="318" t="s">
        <v>7</v>
      </c>
      <c r="R3" s="44"/>
      <c r="S3" s="44"/>
      <c r="T3" s="318"/>
    </row>
    <row r="4" spans="1:20" ht="15.75">
      <c r="A4" s="910" t="str">
        <f>'B. Summary of Requirements '!A59:X59</f>
        <v>Community Relations Service</v>
      </c>
      <c r="B4" s="909"/>
      <c r="C4" s="909"/>
      <c r="D4" s="909"/>
      <c r="E4" s="909"/>
      <c r="F4" s="909"/>
      <c r="G4" s="909"/>
      <c r="H4" s="909"/>
      <c r="I4" s="909"/>
      <c r="J4" s="909"/>
      <c r="K4" s="909"/>
      <c r="L4" s="909"/>
      <c r="M4" s="909"/>
      <c r="N4" s="909"/>
      <c r="O4" s="909"/>
      <c r="P4" s="909"/>
      <c r="Q4" s="318" t="s">
        <v>7</v>
      </c>
      <c r="R4" s="463"/>
      <c r="S4" s="463"/>
    </row>
    <row r="5" spans="1:20" ht="15">
      <c r="A5" s="911" t="s">
        <v>313</v>
      </c>
      <c r="B5" s="909"/>
      <c r="C5" s="909"/>
      <c r="D5" s="909"/>
      <c r="E5" s="909"/>
      <c r="F5" s="909"/>
      <c r="G5" s="909"/>
      <c r="H5" s="909"/>
      <c r="I5" s="909"/>
      <c r="J5" s="909"/>
      <c r="K5" s="909"/>
      <c r="L5" s="909"/>
      <c r="M5" s="909"/>
      <c r="N5" s="909"/>
      <c r="O5" s="909"/>
      <c r="P5" s="909"/>
      <c r="Q5" s="318" t="s">
        <v>7</v>
      </c>
      <c r="R5" s="44"/>
      <c r="S5" s="44"/>
      <c r="T5" s="318"/>
    </row>
    <row r="6" spans="1:20">
      <c r="Q6" s="318" t="s">
        <v>7</v>
      </c>
      <c r="T6" s="318"/>
    </row>
    <row r="7" spans="1:20" ht="13.5" thickBot="1">
      <c r="A7" s="742"/>
      <c r="Q7" s="318" t="s">
        <v>7</v>
      </c>
      <c r="T7" s="318"/>
    </row>
    <row r="8" spans="1:20" ht="37.5" customHeight="1">
      <c r="A8" s="336"/>
      <c r="B8" s="320"/>
      <c r="C8" s="912" t="s">
        <v>363</v>
      </c>
      <c r="D8" s="913"/>
      <c r="E8" s="321"/>
      <c r="F8" s="912" t="s">
        <v>463</v>
      </c>
      <c r="G8" s="913"/>
      <c r="H8" s="321"/>
      <c r="I8" s="916" t="s">
        <v>296</v>
      </c>
      <c r="J8" s="913"/>
      <c r="K8" s="924">
        <v>2012</v>
      </c>
      <c r="L8" s="925"/>
      <c r="M8" s="925"/>
      <c r="N8" s="926"/>
      <c r="O8" s="916" t="s">
        <v>62</v>
      </c>
      <c r="P8" s="913"/>
      <c r="Q8" s="318" t="s">
        <v>7</v>
      </c>
      <c r="S8" s="322"/>
      <c r="T8" s="318"/>
    </row>
    <row r="9" spans="1:20" ht="14.25" customHeight="1">
      <c r="A9" s="341"/>
      <c r="B9" s="320"/>
      <c r="C9" s="914"/>
      <c r="D9" s="915"/>
      <c r="E9" s="321"/>
      <c r="F9" s="917"/>
      <c r="G9" s="918"/>
      <c r="H9" s="321"/>
      <c r="I9" s="917"/>
      <c r="J9" s="918"/>
      <c r="K9" s="919" t="s">
        <v>339</v>
      </c>
      <c r="L9" s="920"/>
      <c r="M9" s="927" t="s">
        <v>348</v>
      </c>
      <c r="N9" s="928"/>
      <c r="O9" s="917"/>
      <c r="P9" s="918"/>
      <c r="Q9" s="318" t="s">
        <v>7</v>
      </c>
      <c r="S9" s="322"/>
      <c r="T9" s="318"/>
    </row>
    <row r="10" spans="1:20">
      <c r="A10" s="929" t="s">
        <v>349</v>
      </c>
      <c r="B10" s="320"/>
      <c r="C10" s="323"/>
      <c r="D10" s="324"/>
      <c r="E10" s="325"/>
      <c r="F10" s="323"/>
      <c r="G10" s="324"/>
      <c r="H10" s="325"/>
      <c r="I10" s="323"/>
      <c r="J10" s="324"/>
      <c r="K10" s="323"/>
      <c r="L10" s="324"/>
      <c r="M10" s="326"/>
      <c r="N10" s="324"/>
      <c r="O10" s="323"/>
      <c r="P10" s="324"/>
      <c r="Q10" s="318" t="s">
        <v>7</v>
      </c>
      <c r="S10" s="326"/>
      <c r="T10" s="318"/>
    </row>
    <row r="11" spans="1:20" ht="51">
      <c r="A11" s="930"/>
      <c r="B11" s="320"/>
      <c r="C11" s="327" t="s">
        <v>350</v>
      </c>
      <c r="D11" s="328" t="s">
        <v>351</v>
      </c>
      <c r="E11" s="325"/>
      <c r="F11" s="327" t="s">
        <v>350</v>
      </c>
      <c r="G11" s="328" t="s">
        <v>351</v>
      </c>
      <c r="H11" s="325"/>
      <c r="I11" s="327" t="s">
        <v>350</v>
      </c>
      <c r="J11" s="328" t="s">
        <v>351</v>
      </c>
      <c r="K11" s="327" t="s">
        <v>350</v>
      </c>
      <c r="L11" s="328" t="s">
        <v>351</v>
      </c>
      <c r="M11" s="327" t="s">
        <v>350</v>
      </c>
      <c r="N11" s="328" t="s">
        <v>351</v>
      </c>
      <c r="O11" s="327" t="s">
        <v>350</v>
      </c>
      <c r="P11" s="328" t="s">
        <v>351</v>
      </c>
      <c r="Q11" s="318" t="s">
        <v>7</v>
      </c>
      <c r="S11" s="329"/>
      <c r="T11" s="318"/>
    </row>
    <row r="12" spans="1:20">
      <c r="A12" s="330"/>
      <c r="B12" s="320"/>
      <c r="C12" s="331"/>
      <c r="D12" s="332"/>
      <c r="E12" s="333"/>
      <c r="F12" s="331"/>
      <c r="G12" s="332"/>
      <c r="H12" s="333"/>
      <c r="I12" s="331"/>
      <c r="J12" s="332"/>
      <c r="K12" s="331"/>
      <c r="L12" s="334"/>
      <c r="M12" s="545"/>
      <c r="N12" s="332"/>
      <c r="O12" s="331"/>
      <c r="P12" s="332"/>
      <c r="Q12" s="318" t="s">
        <v>7</v>
      </c>
      <c r="S12" s="335"/>
      <c r="T12" s="318"/>
    </row>
    <row r="13" spans="1:20">
      <c r="A13" s="336"/>
      <c r="B13" s="320"/>
      <c r="C13" s="331"/>
      <c r="D13" s="337"/>
      <c r="E13" s="333"/>
      <c r="F13" s="331"/>
      <c r="G13" s="337"/>
      <c r="H13" s="333"/>
      <c r="I13" s="331"/>
      <c r="J13" s="337"/>
      <c r="K13" s="331"/>
      <c r="L13" s="334"/>
      <c r="M13" s="331"/>
      <c r="N13" s="337"/>
      <c r="O13" s="331"/>
      <c r="P13" s="337"/>
      <c r="Q13" s="318" t="s">
        <v>7</v>
      </c>
      <c r="S13" s="338"/>
      <c r="T13" s="318"/>
    </row>
    <row r="14" spans="1:20" ht="25.5">
      <c r="A14" s="343" t="s">
        <v>352</v>
      </c>
      <c r="B14" s="320"/>
      <c r="C14" s="331"/>
      <c r="D14" s="332"/>
      <c r="E14" s="344"/>
      <c r="F14" s="331"/>
      <c r="G14" s="332"/>
      <c r="H14" s="344"/>
      <c r="I14" s="331"/>
      <c r="J14" s="332"/>
      <c r="K14" s="331"/>
      <c r="L14" s="334"/>
      <c r="M14" s="331"/>
      <c r="N14" s="332"/>
      <c r="O14" s="345"/>
      <c r="P14" s="346"/>
      <c r="Q14" s="318" t="s">
        <v>7</v>
      </c>
      <c r="S14" s="335"/>
      <c r="T14" s="318"/>
    </row>
    <row r="15" spans="1:20" ht="25.5">
      <c r="A15" s="340" t="s">
        <v>353</v>
      </c>
      <c r="B15" s="320"/>
      <c r="C15" s="331"/>
      <c r="D15" s="332"/>
      <c r="E15" s="344"/>
      <c r="F15" s="331"/>
      <c r="G15" s="332"/>
      <c r="H15" s="344"/>
      <c r="I15" s="331">
        <v>6</v>
      </c>
      <c r="J15" s="332">
        <f>SUM(11525*0.4)</f>
        <v>4610</v>
      </c>
      <c r="K15" s="331">
        <v>4</v>
      </c>
      <c r="L15" s="334">
        <v>1454</v>
      </c>
      <c r="M15" s="331"/>
      <c r="N15" s="332"/>
      <c r="O15" s="331">
        <f t="shared" ref="O15:P22" si="0">+I15+K15+M15</f>
        <v>10</v>
      </c>
      <c r="P15" s="332">
        <f t="shared" si="0"/>
        <v>6064</v>
      </c>
      <c r="Q15" s="318" t="s">
        <v>7</v>
      </c>
      <c r="S15" s="335"/>
      <c r="T15" s="318"/>
    </row>
    <row r="16" spans="1:20">
      <c r="A16" s="339" t="s">
        <v>354</v>
      </c>
      <c r="B16" s="320"/>
      <c r="C16" s="331"/>
      <c r="D16" s="332"/>
      <c r="E16" s="344"/>
      <c r="F16" s="331"/>
      <c r="G16" s="332"/>
      <c r="H16" s="344"/>
      <c r="I16" s="331"/>
      <c r="J16" s="332"/>
      <c r="K16" s="331"/>
      <c r="L16" s="334"/>
      <c r="M16" s="331"/>
      <c r="N16" s="332"/>
      <c r="O16" s="331">
        <f t="shared" si="0"/>
        <v>0</v>
      </c>
      <c r="P16" s="332">
        <f t="shared" si="0"/>
        <v>0</v>
      </c>
      <c r="Q16" s="318" t="s">
        <v>7</v>
      </c>
      <c r="S16" s="335"/>
      <c r="T16" s="318"/>
    </row>
    <row r="17" spans="1:20">
      <c r="A17" s="339" t="s">
        <v>355</v>
      </c>
      <c r="B17" s="320"/>
      <c r="C17" s="331"/>
      <c r="D17" s="332"/>
      <c r="E17" s="344"/>
      <c r="F17" s="331"/>
      <c r="G17" s="332"/>
      <c r="H17" s="344"/>
      <c r="I17" s="331"/>
      <c r="J17" s="332"/>
      <c r="K17" s="331"/>
      <c r="L17" s="334"/>
      <c r="M17" s="331"/>
      <c r="N17" s="332"/>
      <c r="O17" s="331">
        <f t="shared" si="0"/>
        <v>0</v>
      </c>
      <c r="P17" s="332">
        <f t="shared" si="0"/>
        <v>0</v>
      </c>
      <c r="Q17" s="318" t="s">
        <v>7</v>
      </c>
      <c r="S17" s="335"/>
      <c r="T17" s="318"/>
    </row>
    <row r="18" spans="1:20">
      <c r="A18" s="339" t="s">
        <v>356</v>
      </c>
      <c r="B18" s="320"/>
      <c r="C18" s="331"/>
      <c r="D18" s="332"/>
      <c r="E18" s="344"/>
      <c r="F18" s="331"/>
      <c r="G18" s="332"/>
      <c r="H18" s="344"/>
      <c r="I18" s="331"/>
      <c r="J18" s="332"/>
      <c r="K18" s="331"/>
      <c r="L18" s="334"/>
      <c r="M18" s="331"/>
      <c r="N18" s="332"/>
      <c r="O18" s="331">
        <f t="shared" si="0"/>
        <v>0</v>
      </c>
      <c r="P18" s="332">
        <f t="shared" si="0"/>
        <v>0</v>
      </c>
      <c r="Q18" s="318" t="s">
        <v>7</v>
      </c>
      <c r="S18" s="335"/>
      <c r="T18" s="318"/>
    </row>
    <row r="19" spans="1:20" ht="25.5">
      <c r="A19" s="340" t="s">
        <v>357</v>
      </c>
      <c r="B19" s="320"/>
      <c r="C19" s="331"/>
      <c r="D19" s="332"/>
      <c r="E19" s="344"/>
      <c r="F19" s="331"/>
      <c r="G19" s="332"/>
      <c r="H19" s="344"/>
      <c r="I19" s="331"/>
      <c r="J19" s="332"/>
      <c r="K19" s="331"/>
      <c r="L19" s="334"/>
      <c r="M19" s="331"/>
      <c r="N19" s="332"/>
      <c r="O19" s="331">
        <f t="shared" si="0"/>
        <v>0</v>
      </c>
      <c r="P19" s="332">
        <f t="shared" si="0"/>
        <v>0</v>
      </c>
      <c r="Q19" s="318" t="s">
        <v>7</v>
      </c>
      <c r="S19" s="335"/>
      <c r="T19" s="318"/>
    </row>
    <row r="20" spans="1:20">
      <c r="A20" s="339" t="s">
        <v>358</v>
      </c>
      <c r="B20" s="320"/>
      <c r="C20" s="331">
        <v>56</v>
      </c>
      <c r="D20" s="332">
        <v>11479</v>
      </c>
      <c r="E20" s="344"/>
      <c r="F20" s="331">
        <v>56</v>
      </c>
      <c r="G20" s="332">
        <v>11479</v>
      </c>
      <c r="H20" s="344"/>
      <c r="I20" s="331">
        <v>50</v>
      </c>
      <c r="J20" s="332">
        <f>SUM(11525*0.6)</f>
        <v>6915</v>
      </c>
      <c r="K20" s="331"/>
      <c r="L20" s="334"/>
      <c r="M20" s="331"/>
      <c r="N20" s="332">
        <v>-12</v>
      </c>
      <c r="O20" s="331">
        <f t="shared" si="0"/>
        <v>50</v>
      </c>
      <c r="P20" s="332">
        <f t="shared" si="0"/>
        <v>6903</v>
      </c>
      <c r="Q20" s="318" t="s">
        <v>7</v>
      </c>
      <c r="S20" s="335"/>
      <c r="T20" s="318"/>
    </row>
    <row r="21" spans="1:20" ht="25.5">
      <c r="A21" s="340" t="s">
        <v>359</v>
      </c>
      <c r="B21" s="320"/>
      <c r="C21" s="331"/>
      <c r="D21" s="332"/>
      <c r="E21" s="344"/>
      <c r="F21" s="331"/>
      <c r="G21" s="332"/>
      <c r="H21" s="344"/>
      <c r="I21" s="331"/>
      <c r="J21" s="332"/>
      <c r="K21" s="331"/>
      <c r="L21" s="334"/>
      <c r="M21" s="331"/>
      <c r="N21" s="332"/>
      <c r="O21" s="331">
        <f t="shared" si="0"/>
        <v>0</v>
      </c>
      <c r="P21" s="332">
        <f t="shared" si="0"/>
        <v>0</v>
      </c>
      <c r="Q21" s="318" t="s">
        <v>7</v>
      </c>
      <c r="R21" s="335"/>
      <c r="S21" s="335"/>
      <c r="T21" s="318"/>
    </row>
    <row r="22" spans="1:20" ht="27.75" customHeight="1">
      <c r="A22" s="340" t="s">
        <v>360</v>
      </c>
      <c r="B22" s="740"/>
      <c r="C22" s="546"/>
      <c r="D22" s="547"/>
      <c r="E22" s="553"/>
      <c r="F22" s="546"/>
      <c r="G22" s="547"/>
      <c r="H22" s="554"/>
      <c r="I22" s="546"/>
      <c r="J22" s="547"/>
      <c r="K22" s="546"/>
      <c r="L22" s="548"/>
      <c r="M22" s="546"/>
      <c r="N22" s="547"/>
      <c r="O22" s="331">
        <f t="shared" si="0"/>
        <v>0</v>
      </c>
      <c r="P22" s="347">
        <f t="shared" si="0"/>
        <v>0</v>
      </c>
      <c r="Q22" s="318" t="s">
        <v>7</v>
      </c>
      <c r="R22" s="549"/>
      <c r="S22" s="549"/>
      <c r="T22" s="318"/>
    </row>
    <row r="23" spans="1:20">
      <c r="A23" s="342" t="s">
        <v>361</v>
      </c>
      <c r="B23" s="741"/>
      <c r="C23" s="550">
        <f>SUM(C15:C22)</f>
        <v>56</v>
      </c>
      <c r="D23" s="551">
        <f>SUM(D15:D22)</f>
        <v>11479</v>
      </c>
      <c r="E23" s="555"/>
      <c r="F23" s="550">
        <f>SUM(F15:F22)</f>
        <v>56</v>
      </c>
      <c r="G23" s="551">
        <f>SUM(G15:G22)</f>
        <v>11479</v>
      </c>
      <c r="H23" s="556"/>
      <c r="I23" s="550">
        <f t="shared" ref="I23:P23" si="1">SUM(I15:I22)</f>
        <v>56</v>
      </c>
      <c r="J23" s="551">
        <f t="shared" si="1"/>
        <v>11525</v>
      </c>
      <c r="K23" s="557">
        <f t="shared" si="1"/>
        <v>4</v>
      </c>
      <c r="L23" s="558">
        <f t="shared" si="1"/>
        <v>1454</v>
      </c>
      <c r="M23" s="550">
        <f t="shared" si="1"/>
        <v>0</v>
      </c>
      <c r="N23" s="551">
        <f t="shared" si="1"/>
        <v>-12</v>
      </c>
      <c r="O23" s="557">
        <f t="shared" si="1"/>
        <v>60</v>
      </c>
      <c r="P23" s="551">
        <f t="shared" si="1"/>
        <v>12967</v>
      </c>
      <c r="Q23" s="318" t="s">
        <v>7</v>
      </c>
      <c r="R23" s="552"/>
      <c r="S23" s="552"/>
      <c r="T23" s="318"/>
    </row>
    <row r="24" spans="1:20" ht="13.5" thickBot="1">
      <c r="A24" s="341"/>
      <c r="B24" s="320"/>
      <c r="C24" s="331"/>
      <c r="D24" s="332"/>
      <c r="E24" s="320"/>
      <c r="F24" s="331"/>
      <c r="G24" s="332"/>
      <c r="H24" s="320"/>
      <c r="I24" s="331"/>
      <c r="J24" s="332"/>
      <c r="K24" s="331"/>
      <c r="L24" s="334"/>
      <c r="M24" s="331"/>
      <c r="N24" s="332"/>
      <c r="O24" s="331"/>
      <c r="P24" s="332"/>
      <c r="Q24" s="318" t="s">
        <v>7</v>
      </c>
      <c r="R24" s="335"/>
      <c r="S24" s="335"/>
      <c r="T24" s="318"/>
    </row>
    <row r="25" spans="1:20" ht="13.5" hidden="1" thickBot="1">
      <c r="A25" s="320"/>
      <c r="B25" s="320"/>
      <c r="C25" s="320"/>
      <c r="D25" s="320"/>
      <c r="E25" s="320"/>
      <c r="F25" s="320"/>
      <c r="G25" s="320"/>
      <c r="H25" s="320"/>
      <c r="I25" s="320"/>
      <c r="J25" s="320"/>
      <c r="K25" s="348"/>
      <c r="L25" s="348"/>
      <c r="M25" s="349"/>
      <c r="N25" s="320"/>
      <c r="O25" s="320"/>
      <c r="P25" s="320"/>
      <c r="Q25" s="318" t="s">
        <v>7</v>
      </c>
      <c r="R25" s="335"/>
      <c r="S25" s="335"/>
      <c r="T25" s="318"/>
    </row>
    <row r="26" spans="1:20" s="354" customFormat="1" ht="18.75" customHeight="1" thickBot="1">
      <c r="A26" s="350" t="s">
        <v>362</v>
      </c>
      <c r="B26" s="351"/>
      <c r="C26" s="789">
        <f>C23</f>
        <v>56</v>
      </c>
      <c r="D26" s="788">
        <f>+D23</f>
        <v>11479</v>
      </c>
      <c r="E26" s="790"/>
      <c r="F26" s="789">
        <f>F23</f>
        <v>56</v>
      </c>
      <c r="G26" s="788">
        <f>+G23</f>
        <v>11479</v>
      </c>
      <c r="H26" s="790"/>
      <c r="I26" s="789">
        <f>+I23</f>
        <v>56</v>
      </c>
      <c r="J26" s="788">
        <f>J23</f>
        <v>11525</v>
      </c>
      <c r="K26" s="789">
        <f>+K23</f>
        <v>4</v>
      </c>
      <c r="L26" s="788">
        <f>L23</f>
        <v>1454</v>
      </c>
      <c r="M26" s="789">
        <f>+M23</f>
        <v>0</v>
      </c>
      <c r="N26" s="788">
        <f>+N23</f>
        <v>-12</v>
      </c>
      <c r="O26" s="789">
        <f>+O23</f>
        <v>60</v>
      </c>
      <c r="P26" s="788">
        <f>+P23</f>
        <v>12967</v>
      </c>
      <c r="Q26" s="318" t="s">
        <v>36</v>
      </c>
      <c r="R26" s="352"/>
      <c r="S26" s="353"/>
      <c r="T26" s="318"/>
    </row>
    <row r="27" spans="1:20">
      <c r="A27" s="356"/>
      <c r="B27" s="356"/>
      <c r="C27" s="352"/>
      <c r="D27" s="353"/>
      <c r="E27" s="356"/>
      <c r="F27" s="352"/>
      <c r="G27" s="353"/>
      <c r="H27" s="356"/>
      <c r="I27" s="352"/>
      <c r="J27" s="353"/>
      <c r="K27" s="354"/>
      <c r="L27" s="354"/>
      <c r="M27" s="354"/>
      <c r="N27" s="354"/>
      <c r="O27" s="354"/>
      <c r="P27" s="354"/>
      <c r="Q27" s="354"/>
      <c r="R27" s="355"/>
      <c r="S27" s="355"/>
      <c r="T27" s="318"/>
    </row>
    <row r="28" spans="1:20">
      <c r="A28" s="356"/>
      <c r="B28" s="356"/>
      <c r="C28" s="352"/>
      <c r="D28" s="353"/>
      <c r="E28" s="356"/>
      <c r="F28" s="352"/>
      <c r="G28" s="353"/>
      <c r="H28" s="356"/>
      <c r="I28" s="352"/>
      <c r="J28" s="353"/>
      <c r="K28" s="354"/>
      <c r="L28" s="354"/>
      <c r="M28" s="354"/>
      <c r="N28" s="354"/>
      <c r="O28" s="354"/>
      <c r="P28" s="354"/>
      <c r="Q28" s="354"/>
      <c r="R28" s="355"/>
      <c r="S28" s="355"/>
      <c r="T28" s="318"/>
    </row>
    <row r="29" spans="1:20">
      <c r="A29" s="357"/>
      <c r="B29" s="358"/>
      <c r="C29" s="359"/>
      <c r="D29" s="360"/>
      <c r="E29" s="358"/>
      <c r="F29" s="359"/>
      <c r="G29" s="360"/>
      <c r="H29" s="358"/>
      <c r="I29" s="359"/>
      <c r="J29" s="360"/>
      <c r="K29" s="359"/>
      <c r="L29" s="361"/>
      <c r="M29" s="359"/>
      <c r="N29" s="360"/>
      <c r="O29" s="359"/>
      <c r="P29" s="360"/>
      <c r="Q29" s="354"/>
      <c r="R29" s="362"/>
      <c r="S29" s="363"/>
      <c r="T29" s="318"/>
    </row>
    <row r="30" spans="1:20">
      <c r="A30" s="356"/>
      <c r="B30" s="356"/>
      <c r="C30" s="352"/>
      <c r="D30" s="353"/>
      <c r="E30" s="356"/>
      <c r="F30" s="352"/>
      <c r="G30" s="353"/>
      <c r="H30" s="356"/>
      <c r="I30" s="352"/>
      <c r="J30" s="353"/>
      <c r="K30" s="354"/>
      <c r="L30" s="354"/>
      <c r="M30" s="354"/>
      <c r="N30" s="354"/>
      <c r="O30" s="354"/>
      <c r="P30" s="354"/>
      <c r="Q30" s="354"/>
      <c r="R30" s="355"/>
      <c r="S30" s="355"/>
    </row>
    <row r="32" spans="1:20" ht="15.75">
      <c r="A32" s="923"/>
      <c r="B32" s="923"/>
      <c r="C32" s="923"/>
      <c r="D32" s="923"/>
      <c r="E32" s="923"/>
      <c r="F32" s="923"/>
      <c r="G32" s="923"/>
      <c r="H32" s="923"/>
      <c r="I32" s="364"/>
      <c r="J32" s="365"/>
      <c r="K32" s="366"/>
      <c r="L32" s="366"/>
      <c r="M32" s="366"/>
      <c r="N32" s="366"/>
      <c r="O32" s="366"/>
      <c r="P32" s="366"/>
      <c r="Q32" s="366"/>
      <c r="R32" s="366"/>
      <c r="S32" s="366"/>
    </row>
    <row r="33" spans="1:19" ht="15.75">
      <c r="A33" s="368"/>
      <c r="B33" s="369"/>
      <c r="C33" s="370"/>
      <c r="D33" s="370"/>
      <c r="E33" s="369"/>
      <c r="F33" s="370"/>
      <c r="G33" s="370"/>
      <c r="H33" s="369"/>
      <c r="I33" s="364"/>
      <c r="J33" s="365"/>
      <c r="K33" s="366"/>
      <c r="L33" s="366"/>
      <c r="M33" s="366"/>
      <c r="N33" s="366"/>
      <c r="O33" s="366"/>
      <c r="P33" s="366"/>
      <c r="Q33" s="366"/>
      <c r="R33" s="366"/>
      <c r="S33" s="366"/>
    </row>
    <row r="34" spans="1:19" ht="68.25" customHeight="1">
      <c r="A34" s="921"/>
      <c r="B34" s="922"/>
      <c r="C34" s="922"/>
      <c r="D34" s="922"/>
      <c r="E34" s="922"/>
      <c r="F34" s="922"/>
      <c r="G34" s="922"/>
      <c r="H34" s="371"/>
      <c r="I34" s="61"/>
      <c r="J34" s="367"/>
      <c r="K34" s="367"/>
      <c r="L34" s="367"/>
      <c r="M34" s="367"/>
      <c r="N34" s="367"/>
      <c r="O34" s="367"/>
      <c r="P34" s="367"/>
      <c r="Q34" s="367"/>
      <c r="R34" s="367"/>
      <c r="S34" s="367"/>
    </row>
    <row r="35" spans="1:19" ht="15" customHeight="1">
      <c r="A35" s="371"/>
      <c r="B35" s="371"/>
      <c r="C35" s="371"/>
      <c r="D35" s="371"/>
      <c r="E35" s="371"/>
      <c r="F35" s="371"/>
      <c r="G35" s="371"/>
      <c r="H35" s="371"/>
      <c r="I35" s="61"/>
      <c r="J35" s="367"/>
      <c r="K35" s="367"/>
      <c r="L35" s="367"/>
      <c r="M35" s="367"/>
      <c r="N35" s="367"/>
      <c r="O35" s="367"/>
      <c r="P35" s="367"/>
      <c r="Q35" s="367"/>
      <c r="R35" s="367"/>
      <c r="S35" s="367"/>
    </row>
    <row r="36" spans="1:19" ht="15">
      <c r="A36" s="931"/>
      <c r="B36" s="932"/>
      <c r="C36" s="932"/>
      <c r="D36" s="932"/>
      <c r="E36" s="932"/>
      <c r="F36" s="932"/>
      <c r="G36" s="932"/>
      <c r="H36" s="372"/>
      <c r="I36" s="62"/>
      <c r="J36" s="62"/>
      <c r="K36" s="62"/>
      <c r="L36" s="62"/>
      <c r="M36" s="62"/>
      <c r="N36" s="62"/>
      <c r="O36" s="62"/>
      <c r="P36" s="62"/>
      <c r="Q36" s="62"/>
      <c r="R36" s="62"/>
      <c r="S36" s="62"/>
    </row>
    <row r="37" spans="1:19">
      <c r="A37" s="373"/>
      <c r="B37" s="373"/>
      <c r="C37" s="373"/>
      <c r="D37" s="373"/>
      <c r="E37" s="373"/>
      <c r="F37" s="373"/>
      <c r="G37" s="373"/>
      <c r="H37" s="373"/>
      <c r="I37" s="366"/>
      <c r="J37" s="366"/>
      <c r="K37" s="366"/>
      <c r="L37" s="366"/>
      <c r="M37" s="366"/>
      <c r="N37" s="366"/>
      <c r="O37" s="366"/>
      <c r="P37" s="366"/>
      <c r="Q37" s="366"/>
      <c r="R37" s="366"/>
      <c r="S37" s="366"/>
    </row>
    <row r="38" spans="1:19" ht="57" customHeight="1">
      <c r="A38" s="933"/>
      <c r="B38" s="934"/>
      <c r="C38" s="934"/>
      <c r="D38" s="934"/>
      <c r="E38" s="934"/>
      <c r="F38" s="934"/>
      <c r="G38" s="934"/>
      <c r="H38" s="371"/>
      <c r="I38" s="61"/>
      <c r="J38" s="367"/>
      <c r="K38" s="367"/>
      <c r="L38" s="367"/>
      <c r="M38" s="367"/>
      <c r="N38" s="367"/>
      <c r="O38" s="367"/>
      <c r="P38" s="367"/>
      <c r="Q38" s="367"/>
      <c r="R38" s="367"/>
      <c r="S38" s="367"/>
    </row>
    <row r="39" spans="1:19" ht="33.75" customHeight="1">
      <c r="A39" s="933"/>
      <c r="B39" s="934"/>
      <c r="C39" s="934"/>
      <c r="D39" s="934"/>
      <c r="E39" s="934"/>
      <c r="F39" s="934"/>
      <c r="G39" s="934"/>
      <c r="H39" s="371"/>
      <c r="I39" s="61"/>
      <c r="J39" s="367"/>
      <c r="K39" s="367"/>
      <c r="L39" s="367"/>
      <c r="M39" s="367"/>
      <c r="N39" s="367"/>
      <c r="O39" s="367"/>
      <c r="P39" s="367"/>
      <c r="Q39" s="367"/>
      <c r="R39" s="367"/>
      <c r="S39" s="367"/>
    </row>
    <row r="40" spans="1:19" ht="15">
      <c r="A40" s="903"/>
      <c r="B40" s="904"/>
      <c r="C40" s="904"/>
      <c r="D40" s="904"/>
      <c r="E40" s="904"/>
      <c r="F40" s="904"/>
      <c r="G40" s="904"/>
      <c r="H40" s="904"/>
      <c r="I40" s="904"/>
      <c r="J40" s="905"/>
      <c r="K40" s="905"/>
      <c r="L40" s="905"/>
      <c r="M40" s="905"/>
      <c r="N40" s="905"/>
      <c r="O40" s="905"/>
      <c r="P40" s="905"/>
      <c r="Q40" s="905"/>
      <c r="R40" s="905"/>
      <c r="S40" s="905"/>
    </row>
    <row r="41" spans="1:19" ht="15">
      <c r="A41" s="903"/>
      <c r="B41" s="904"/>
      <c r="C41" s="904"/>
      <c r="D41" s="904"/>
      <c r="E41" s="904"/>
      <c r="F41" s="904"/>
      <c r="G41" s="904"/>
      <c r="H41" s="904"/>
      <c r="I41" s="904"/>
      <c r="J41" s="905"/>
      <c r="K41" s="905"/>
      <c r="L41" s="905"/>
      <c r="M41" s="905"/>
      <c r="N41" s="905"/>
      <c r="O41" s="905"/>
      <c r="P41" s="905"/>
      <c r="Q41" s="905"/>
      <c r="R41" s="905"/>
      <c r="S41" s="905"/>
    </row>
    <row r="42" spans="1:19">
      <c r="S42" s="318"/>
    </row>
  </sheetData>
  <mergeCells count="19">
    <mergeCell ref="A36:G36"/>
    <mergeCell ref="A38:G38"/>
    <mergeCell ref="A39:G39"/>
    <mergeCell ref="A41:S41"/>
    <mergeCell ref="A1:P1"/>
    <mergeCell ref="A3:P3"/>
    <mergeCell ref="A4:P4"/>
    <mergeCell ref="A5:P5"/>
    <mergeCell ref="C8:D9"/>
    <mergeCell ref="I8:J9"/>
    <mergeCell ref="F8:G9"/>
    <mergeCell ref="K9:L9"/>
    <mergeCell ref="A34:G34"/>
    <mergeCell ref="A32:H32"/>
    <mergeCell ref="K8:N8"/>
    <mergeCell ref="M9:N9"/>
    <mergeCell ref="A10:A11"/>
    <mergeCell ref="O8:P9"/>
    <mergeCell ref="A40:S40"/>
  </mergeCells>
  <phoneticPr fontId="87" type="noConversion"/>
  <printOptions horizontalCentered="1"/>
  <pageMargins left="0.75" right="0.75" top="1" bottom="0.79" header="0.5" footer="0.5"/>
  <pageSetup scale="59" orientation="landscape" r:id="rId1"/>
  <headerFooter alignWithMargins="0">
    <oddFooter>&amp;C&amp;"Times New Roman,Regular"&amp;14Exhibit D - Resources by DOJ Strategic Goals &amp; Strategic Objectives</oddFooter>
  </headerFooter>
  <rowBreaks count="1" manualBreakCount="1">
    <brk id="27" max="16" man="1"/>
  </rowBreaks>
</worksheet>
</file>

<file path=xl/worksheets/sheet5.xml><?xml version="1.0" encoding="utf-8"?>
<worksheet xmlns="http://schemas.openxmlformats.org/spreadsheetml/2006/main" xmlns:r="http://schemas.openxmlformats.org/officeDocument/2006/relationships">
  <sheetPr codeName="Sheet10"/>
  <dimension ref="A1:Y30"/>
  <sheetViews>
    <sheetView view="pageBreakPreview" zoomScaleNormal="75" zoomScaleSheetLayoutView="100" workbookViewId="0">
      <selection sqref="A1:I1"/>
    </sheetView>
  </sheetViews>
  <sheetFormatPr defaultRowHeight="15"/>
  <cols>
    <col min="1" max="1" width="33.44140625" customWidth="1"/>
    <col min="2" max="2" width="9.5546875" customWidth="1"/>
    <col min="3" max="3" width="13.109375" customWidth="1"/>
    <col min="4" max="4" width="10.33203125" customWidth="1"/>
    <col min="5" max="5" width="9.5546875" customWidth="1"/>
    <col min="6" max="6" width="16.77734375" customWidth="1"/>
    <col min="7" max="7" width="7.6640625" style="31" customWidth="1"/>
    <col min="8" max="8" width="7.77734375" style="31" customWidth="1"/>
    <col min="9" max="9" width="12.109375" style="31" customWidth="1"/>
    <col min="11" max="11" width="6.44140625" style="442" customWidth="1"/>
  </cols>
  <sheetData>
    <row r="1" spans="1:25" ht="15.75">
      <c r="A1" s="935" t="s">
        <v>44</v>
      </c>
      <c r="B1" s="936"/>
      <c r="C1" s="936"/>
      <c r="D1" s="936"/>
      <c r="E1" s="936"/>
      <c r="F1" s="936"/>
      <c r="G1" s="936"/>
      <c r="H1" s="936"/>
      <c r="I1" s="936"/>
      <c r="J1" s="442" t="s">
        <v>7</v>
      </c>
    </row>
    <row r="2" spans="1:25" ht="15.75">
      <c r="A2" s="937" t="s">
        <v>337</v>
      </c>
      <c r="B2" s="937"/>
      <c r="C2" s="937"/>
      <c r="D2" s="937"/>
      <c r="E2" s="937"/>
      <c r="F2" s="937"/>
      <c r="G2" s="937"/>
      <c r="H2" s="937"/>
      <c r="I2" s="938"/>
      <c r="J2" s="442" t="s">
        <v>7</v>
      </c>
    </row>
    <row r="3" spans="1:25" ht="15" customHeight="1">
      <c r="A3" s="908" t="s">
        <v>295</v>
      </c>
      <c r="B3" s="909"/>
      <c r="C3" s="909"/>
      <c r="D3" s="909"/>
      <c r="E3" s="909"/>
      <c r="F3" s="909"/>
      <c r="G3" s="909"/>
      <c r="H3" s="909"/>
      <c r="I3" s="909"/>
      <c r="J3" s="442" t="s">
        <v>7</v>
      </c>
      <c r="L3" s="463"/>
      <c r="M3" s="463"/>
      <c r="N3" s="463"/>
      <c r="O3" s="463"/>
      <c r="P3" s="463"/>
      <c r="Q3" s="463"/>
      <c r="R3" s="463"/>
      <c r="S3" s="463"/>
      <c r="T3" s="463"/>
      <c r="U3" s="463"/>
      <c r="V3" s="463"/>
      <c r="W3" s="463"/>
      <c r="X3" s="463"/>
    </row>
    <row r="4" spans="1:25" ht="15.75">
      <c r="A4" s="910" t="str">
        <f>'B. Summary of Requirements '!A59:X59</f>
        <v>Community Relations Service</v>
      </c>
      <c r="B4" s="909"/>
      <c r="C4" s="909"/>
      <c r="D4" s="909"/>
      <c r="E4" s="909"/>
      <c r="F4" s="909"/>
      <c r="G4" s="909"/>
      <c r="H4" s="909"/>
      <c r="I4" s="909"/>
      <c r="J4" s="442" t="s">
        <v>7</v>
      </c>
      <c r="L4" s="44"/>
      <c r="M4" s="463"/>
      <c r="N4" s="463"/>
      <c r="O4" s="463"/>
      <c r="P4" s="463"/>
      <c r="Q4" s="463"/>
      <c r="R4" s="463"/>
      <c r="S4" s="463"/>
      <c r="T4" s="463"/>
      <c r="U4" s="463"/>
      <c r="V4" s="463"/>
      <c r="W4" s="463"/>
      <c r="X4" s="463"/>
    </row>
    <row r="5" spans="1:25">
      <c r="A5" s="939"/>
      <c r="B5" s="939"/>
      <c r="C5" s="939"/>
      <c r="D5" s="939"/>
      <c r="E5" s="939"/>
      <c r="F5" s="939"/>
      <c r="G5" s="939"/>
      <c r="H5" s="939"/>
      <c r="I5" s="939"/>
      <c r="J5" s="442" t="s">
        <v>7</v>
      </c>
      <c r="L5" s="43"/>
      <c r="M5" s="463"/>
      <c r="N5" s="463"/>
      <c r="O5" s="463"/>
      <c r="P5" s="463"/>
      <c r="Q5" s="463"/>
      <c r="R5" s="463"/>
      <c r="S5" s="463"/>
      <c r="T5" s="463"/>
      <c r="U5" s="463"/>
      <c r="V5" s="463"/>
      <c r="W5" s="463"/>
      <c r="X5" s="463"/>
    </row>
    <row r="6" spans="1:25" s="132" customFormat="1">
      <c r="A6" s="943" t="s">
        <v>339</v>
      </c>
      <c r="B6" s="944"/>
      <c r="C6" s="944"/>
      <c r="D6" s="944"/>
      <c r="E6" s="944"/>
      <c r="F6" s="944"/>
      <c r="G6" s="944"/>
      <c r="H6" s="944"/>
      <c r="I6" s="944"/>
      <c r="J6" s="442" t="s">
        <v>7</v>
      </c>
      <c r="K6" s="442"/>
      <c r="L6" s="43"/>
    </row>
    <row r="7" spans="1:25" s="132" customFormat="1" ht="15" customHeight="1">
      <c r="A7" s="133"/>
      <c r="B7" s="133"/>
      <c r="C7" s="133"/>
      <c r="D7" s="133"/>
      <c r="E7" s="133"/>
      <c r="F7" s="133"/>
      <c r="G7" s="222" t="s">
        <v>305</v>
      </c>
      <c r="H7" s="222" t="s">
        <v>69</v>
      </c>
      <c r="I7" s="222" t="s">
        <v>338</v>
      </c>
      <c r="J7" s="442" t="s">
        <v>7</v>
      </c>
      <c r="K7" s="442"/>
      <c r="L7" s="43"/>
    </row>
    <row r="8" spans="1:25" s="132" customFormat="1" ht="49.5" customHeight="1">
      <c r="A8" s="947" t="s">
        <v>475</v>
      </c>
      <c r="B8" s="942"/>
      <c r="C8" s="942"/>
      <c r="D8" s="942"/>
      <c r="E8" s="942"/>
      <c r="F8" s="942"/>
      <c r="G8" s="464"/>
      <c r="H8" s="462"/>
      <c r="I8" s="560">
        <v>42000</v>
      </c>
      <c r="J8" s="464"/>
      <c r="K8" s="462"/>
      <c r="L8" s="462"/>
      <c r="M8" s="464"/>
      <c r="N8" s="133"/>
      <c r="O8" s="133"/>
      <c r="P8" s="133"/>
      <c r="Q8" s="133"/>
      <c r="R8" s="133"/>
      <c r="S8" s="133"/>
      <c r="T8" s="222"/>
      <c r="U8" s="222"/>
      <c r="V8" s="222"/>
      <c r="W8" s="442"/>
      <c r="X8" s="442"/>
      <c r="Y8" s="43"/>
    </row>
    <row r="9" spans="1:25" s="132" customFormat="1" ht="15" customHeight="1">
      <c r="A9" s="464"/>
      <c r="B9" s="462"/>
      <c r="C9" s="462"/>
      <c r="D9" s="462"/>
      <c r="E9" s="462"/>
      <c r="F9" s="462"/>
      <c r="G9" s="464"/>
      <c r="H9" s="462"/>
      <c r="I9" s="462"/>
      <c r="J9" s="462"/>
      <c r="K9" s="462"/>
      <c r="L9" s="462"/>
      <c r="M9" s="464"/>
      <c r="N9" s="133"/>
      <c r="O9" s="133"/>
      <c r="P9" s="133"/>
      <c r="Q9" s="133"/>
      <c r="R9" s="133"/>
      <c r="S9" s="133"/>
      <c r="T9" s="222"/>
      <c r="U9" s="222"/>
      <c r="V9" s="222"/>
      <c r="W9" s="442"/>
      <c r="X9" s="442"/>
      <c r="Y9" s="43"/>
    </row>
    <row r="10" spans="1:25" s="132" customFormat="1" ht="42.75" customHeight="1">
      <c r="A10" s="947" t="s">
        <v>467</v>
      </c>
      <c r="B10" s="942"/>
      <c r="C10" s="942"/>
      <c r="D10" s="942"/>
      <c r="E10" s="942"/>
      <c r="F10" s="942"/>
      <c r="G10" s="465"/>
      <c r="H10" s="465"/>
      <c r="I10" s="560">
        <v>6000</v>
      </c>
      <c r="J10" s="442" t="s">
        <v>7</v>
      </c>
      <c r="K10" s="442"/>
      <c r="L10" s="43"/>
    </row>
    <row r="11" spans="1:25" s="132" customFormat="1" ht="15" customHeight="1">
      <c r="A11" s="220"/>
      <c r="B11" s="220"/>
      <c r="C11" s="220"/>
      <c r="D11" s="220"/>
      <c r="E11" s="220"/>
      <c r="F11" s="220"/>
      <c r="G11" s="220"/>
      <c r="H11" s="220"/>
      <c r="I11" s="220"/>
      <c r="J11" s="442" t="s">
        <v>7</v>
      </c>
      <c r="K11" s="442"/>
      <c r="L11" s="43"/>
    </row>
    <row r="12" spans="1:25" s="132" customFormat="1" ht="34.5" customHeight="1">
      <c r="A12" s="946" t="s">
        <v>468</v>
      </c>
      <c r="B12" s="942"/>
      <c r="C12" s="942"/>
      <c r="D12" s="942"/>
      <c r="E12" s="942"/>
      <c r="F12" s="942"/>
      <c r="G12" s="465"/>
      <c r="H12" s="465"/>
      <c r="I12" s="560">
        <v>-9000</v>
      </c>
      <c r="J12" s="442" t="s">
        <v>7</v>
      </c>
      <c r="K12" s="442"/>
      <c r="L12" s="43"/>
    </row>
    <row r="13" spans="1:25" s="132" customFormat="1" ht="11.25" customHeight="1">
      <c r="A13" s="219"/>
      <c r="B13" s="219"/>
      <c r="C13" s="219"/>
      <c r="D13" s="219"/>
      <c r="E13" s="219"/>
      <c r="F13" s="219"/>
      <c r="G13" s="219"/>
      <c r="H13" s="219"/>
      <c r="I13" s="219"/>
      <c r="J13" s="442" t="s">
        <v>7</v>
      </c>
      <c r="K13" s="442"/>
      <c r="L13" s="43"/>
    </row>
    <row r="14" spans="1:25" s="132" customFormat="1" ht="33.75" customHeight="1">
      <c r="A14" s="947" t="s">
        <v>469</v>
      </c>
      <c r="B14" s="942"/>
      <c r="C14" s="942"/>
      <c r="D14" s="942"/>
      <c r="E14" s="942"/>
      <c r="F14" s="942"/>
      <c r="G14" s="465"/>
      <c r="H14" s="465"/>
      <c r="I14" s="560">
        <v>32000</v>
      </c>
      <c r="J14" s="442" t="s">
        <v>7</v>
      </c>
      <c r="K14" s="442"/>
      <c r="L14" s="43"/>
    </row>
    <row r="15" spans="1:25" s="132" customFormat="1" ht="15" customHeight="1">
      <c r="A15" s="464"/>
      <c r="B15" s="464"/>
      <c r="C15" s="464"/>
      <c r="D15" s="464"/>
      <c r="E15" s="464"/>
      <c r="F15" s="464"/>
      <c r="G15" s="464"/>
      <c r="H15" s="464"/>
      <c r="I15" s="464"/>
      <c r="J15" s="442" t="s">
        <v>7</v>
      </c>
      <c r="K15" s="442"/>
      <c r="L15" s="43"/>
    </row>
    <row r="16" spans="1:25" s="132" customFormat="1" ht="33" customHeight="1">
      <c r="A16" s="945" t="s">
        <v>470</v>
      </c>
      <c r="B16" s="942"/>
      <c r="C16" s="942"/>
      <c r="D16" s="942"/>
      <c r="E16" s="942"/>
      <c r="F16" s="942"/>
      <c r="G16" s="465"/>
      <c r="H16" s="465"/>
      <c r="I16" s="560">
        <v>-26000</v>
      </c>
      <c r="J16" s="442" t="s">
        <v>7</v>
      </c>
      <c r="K16" s="442"/>
      <c r="L16" s="43"/>
    </row>
    <row r="17" spans="1:12" s="132" customFormat="1" ht="15" hidden="1" customHeight="1">
      <c r="A17" s="219"/>
      <c r="B17" s="219"/>
      <c r="C17" s="219"/>
      <c r="D17" s="219"/>
      <c r="E17" s="219"/>
      <c r="F17" s="219"/>
      <c r="G17" s="219"/>
      <c r="H17" s="219"/>
      <c r="I17" s="219"/>
      <c r="J17" s="442" t="s">
        <v>7</v>
      </c>
      <c r="K17" s="442"/>
      <c r="L17" s="43"/>
    </row>
    <row r="18" spans="1:12" s="132" customFormat="1" ht="15" customHeight="1">
      <c r="A18" s="220"/>
      <c r="B18" s="220"/>
      <c r="C18" s="220"/>
      <c r="D18" s="220"/>
      <c r="E18" s="220"/>
      <c r="F18" s="220"/>
      <c r="G18" s="220"/>
      <c r="H18" s="220"/>
      <c r="I18" s="220"/>
      <c r="J18" s="442" t="s">
        <v>7</v>
      </c>
      <c r="K18" s="442"/>
      <c r="L18" s="43"/>
    </row>
    <row r="19" spans="1:12" s="132" customFormat="1" ht="35.25" customHeight="1">
      <c r="A19" s="941" t="s">
        <v>471</v>
      </c>
      <c r="B19" s="942"/>
      <c r="C19" s="942"/>
      <c r="D19" s="942"/>
      <c r="E19" s="942"/>
      <c r="F19" s="942"/>
      <c r="G19" s="465"/>
      <c r="H19" s="465"/>
      <c r="I19" s="560">
        <v>1000</v>
      </c>
      <c r="J19" s="442" t="s">
        <v>7</v>
      </c>
      <c r="K19" s="442"/>
      <c r="L19" s="43"/>
    </row>
    <row r="20" spans="1:12" s="132" customFormat="1" ht="15" customHeight="1">
      <c r="A20" s="220"/>
      <c r="B20" s="220"/>
      <c r="C20" s="220"/>
      <c r="D20" s="220"/>
      <c r="E20" s="220"/>
      <c r="F20" s="220"/>
      <c r="G20" s="220"/>
      <c r="H20" s="220"/>
      <c r="I20" s="220"/>
      <c r="J20" s="442" t="s">
        <v>7</v>
      </c>
      <c r="K20" s="442"/>
      <c r="L20" s="43"/>
    </row>
    <row r="21" spans="1:12" s="132" customFormat="1" ht="34.5" hidden="1" customHeight="1">
      <c r="A21" s="941" t="s">
        <v>53</v>
      </c>
      <c r="B21" s="942"/>
      <c r="C21" s="942"/>
      <c r="D21" s="942"/>
      <c r="E21" s="942"/>
      <c r="F21" s="942"/>
      <c r="G21" s="465"/>
      <c r="H21" s="465"/>
      <c r="I21" s="228"/>
      <c r="J21" s="442" t="s">
        <v>7</v>
      </c>
      <c r="K21" s="442"/>
      <c r="L21" s="43"/>
    </row>
    <row r="22" spans="1:12" s="132" customFormat="1" ht="34.5" customHeight="1">
      <c r="A22" s="734"/>
      <c r="B22" s="733"/>
      <c r="C22" s="733"/>
      <c r="D22" s="733"/>
      <c r="E22" s="733"/>
      <c r="F22" s="733"/>
      <c r="G22" s="465"/>
      <c r="H22" s="465"/>
      <c r="I22" s="228"/>
      <c r="J22" s="442"/>
      <c r="K22" s="442"/>
      <c r="L22" s="43"/>
    </row>
    <row r="23" spans="1:12" s="132" customFormat="1" ht="15.75" customHeight="1">
      <c r="A23" s="220"/>
      <c r="B23" s="220"/>
      <c r="C23" s="220"/>
      <c r="D23" s="220"/>
      <c r="E23" s="220"/>
      <c r="F23" s="223" t="s">
        <v>306</v>
      </c>
      <c r="G23" s="224">
        <v>56</v>
      </c>
      <c r="H23" s="224">
        <v>56</v>
      </c>
      <c r="I23" s="226">
        <f>SUM(I7:I19)</f>
        <v>46000</v>
      </c>
      <c r="J23" s="442" t="s">
        <v>7</v>
      </c>
      <c r="K23" s="559"/>
      <c r="L23" s="43"/>
    </row>
    <row r="24" spans="1:12" s="132" customFormat="1">
      <c r="A24" s="466"/>
      <c r="B24" s="467"/>
      <c r="C24" s="467"/>
      <c r="D24" s="467"/>
      <c r="E24" s="467"/>
      <c r="F24" s="467"/>
      <c r="G24" s="219"/>
      <c r="H24" s="219"/>
      <c r="I24" s="219"/>
      <c r="J24" s="442" t="s">
        <v>7</v>
      </c>
      <c r="K24" s="559"/>
      <c r="L24" s="43"/>
    </row>
    <row r="25" spans="1:12" s="132" customFormat="1" ht="14.25" customHeight="1">
      <c r="B25" s="218"/>
      <c r="C25" s="218"/>
      <c r="D25" s="218"/>
      <c r="E25" s="218"/>
      <c r="F25" s="223"/>
      <c r="G25" s="465"/>
      <c r="H25" s="465"/>
      <c r="I25" s="465"/>
      <c r="J25" s="442" t="s">
        <v>7</v>
      </c>
      <c r="K25" s="442"/>
      <c r="L25" s="133"/>
    </row>
    <row r="26" spans="1:12" s="132" customFormat="1" ht="14.25" customHeight="1">
      <c r="B26" s="218"/>
      <c r="C26" s="218"/>
      <c r="D26" s="218"/>
      <c r="E26" s="218"/>
      <c r="G26" s="465"/>
      <c r="H26" s="465"/>
      <c r="I26" s="465"/>
      <c r="J26" s="442" t="s">
        <v>7</v>
      </c>
      <c r="K26" s="442"/>
      <c r="L26" s="133"/>
    </row>
    <row r="27" spans="1:12" s="132" customFormat="1" ht="14.25" customHeight="1">
      <c r="B27" s="218"/>
      <c r="C27" s="218"/>
      <c r="D27" s="218"/>
      <c r="E27" s="218"/>
      <c r="F27" s="223" t="s">
        <v>307</v>
      </c>
      <c r="G27" s="465">
        <f>+G23</f>
        <v>56</v>
      </c>
      <c r="H27" s="465">
        <f>+H23</f>
        <v>56</v>
      </c>
      <c r="I27" s="227">
        <f>+I23</f>
        <v>46000</v>
      </c>
      <c r="J27" s="442" t="s">
        <v>36</v>
      </c>
      <c r="K27" s="442"/>
      <c r="L27" s="133"/>
    </row>
    <row r="28" spans="1:12" s="132" customFormat="1" ht="18.75" customHeight="1">
      <c r="A28" s="461"/>
      <c r="B28" s="221"/>
      <c r="C28" s="221"/>
      <c r="D28" s="221"/>
      <c r="E28" s="221"/>
      <c r="F28" s="221"/>
      <c r="G28" s="225"/>
      <c r="H28" s="225"/>
      <c r="I28" s="225"/>
      <c r="K28" s="134"/>
      <c r="L28" s="133"/>
    </row>
    <row r="29" spans="1:12" ht="36" customHeight="1">
      <c r="A29" s="872"/>
      <c r="B29" s="872"/>
      <c r="C29" s="872"/>
      <c r="D29" s="872"/>
      <c r="E29" s="872"/>
      <c r="F29" s="872"/>
      <c r="G29" s="872"/>
      <c r="H29" s="872"/>
      <c r="I29" s="872"/>
      <c r="J29" s="872"/>
    </row>
    <row r="30" spans="1:12" ht="35.25" customHeight="1">
      <c r="A30" s="940"/>
      <c r="B30" s="940"/>
      <c r="C30" s="940"/>
      <c r="D30" s="940"/>
      <c r="E30" s="940"/>
      <c r="F30" s="940"/>
      <c r="G30" s="940"/>
      <c r="H30" s="940"/>
      <c r="I30" s="940"/>
    </row>
  </sheetData>
  <mergeCells count="15">
    <mergeCell ref="A30:I30"/>
    <mergeCell ref="A21:F21"/>
    <mergeCell ref="A29:J29"/>
    <mergeCell ref="A6:I6"/>
    <mergeCell ref="A16:F16"/>
    <mergeCell ref="A19:F19"/>
    <mergeCell ref="A12:F12"/>
    <mergeCell ref="A8:F8"/>
    <mergeCell ref="A10:F10"/>
    <mergeCell ref="A14:F14"/>
    <mergeCell ref="A1:I1"/>
    <mergeCell ref="A3:I3"/>
    <mergeCell ref="A4:I4"/>
    <mergeCell ref="A2:I2"/>
    <mergeCell ref="A5:I5"/>
  </mergeCells>
  <phoneticPr fontId="0" type="noConversion"/>
  <pageMargins left="0.75" right="0.75" top="1" bottom="1" header="0.5" footer="0.5"/>
  <pageSetup scale="79" fitToHeight="3" orientation="landscape" r:id="rId1"/>
  <headerFooter alignWithMargins="0">
    <oddFooter>&amp;C&amp;"Times New Roman,Regular"&amp;11Exhibit E - Justification for Base Adjustments</oddFooter>
  </headerFooter>
</worksheet>
</file>

<file path=xl/worksheets/sheet6.xml><?xml version="1.0" encoding="utf-8"?>
<worksheet xmlns="http://schemas.openxmlformats.org/spreadsheetml/2006/main" xmlns:r="http://schemas.openxmlformats.org/officeDocument/2006/relationships">
  <sheetPr codeName="Sheet11"/>
  <dimension ref="A1:AF45"/>
  <sheetViews>
    <sheetView showGridLines="0" showOutlineSymbols="0" view="pageBreakPreview" zoomScale="75" zoomScaleNormal="75" workbookViewId="0">
      <selection activeCell="D21" sqref="D21"/>
    </sheetView>
  </sheetViews>
  <sheetFormatPr defaultColWidth="9.6640625" defaultRowHeight="15.75"/>
  <cols>
    <col min="1" max="1" width="27.77734375" style="14" customWidth="1"/>
    <col min="2" max="2" width="7.5546875" style="14" bestFit="1" customWidth="1"/>
    <col min="3" max="3" width="6.77734375" style="14" customWidth="1"/>
    <col min="4" max="4" width="10.88671875" style="14" bestFit="1" customWidth="1"/>
    <col min="5" max="5" width="5.77734375" style="14" customWidth="1"/>
    <col min="6" max="6" width="5.6640625" style="14" customWidth="1"/>
    <col min="7" max="7" width="7.77734375" style="14" customWidth="1"/>
    <col min="8" max="9" width="5.6640625" style="14" customWidth="1"/>
    <col min="10" max="10" width="10.44140625" style="14" bestFit="1" customWidth="1"/>
    <col min="11" max="11" width="5.5546875" style="14" customWidth="1"/>
    <col min="12" max="12" width="5.6640625" style="14" customWidth="1"/>
    <col min="13" max="13" width="7.77734375" style="14" customWidth="1"/>
    <col min="14" max="14" width="8.77734375" style="14" customWidth="1"/>
    <col min="15" max="15" width="10" style="14" customWidth="1"/>
    <col min="16" max="16" width="7.5546875" style="14" bestFit="1" customWidth="1"/>
    <col min="17" max="17" width="6.77734375" style="14" customWidth="1"/>
    <col min="18" max="18" width="10.88671875" style="14" bestFit="1" customWidth="1"/>
    <col min="19" max="19" width="1" style="249" customWidth="1"/>
    <col min="20" max="16384" width="9.6640625" style="14"/>
  </cols>
  <sheetData>
    <row r="1" spans="1:19" ht="18.75">
      <c r="A1" s="975" t="s">
        <v>291</v>
      </c>
      <c r="B1" s="976"/>
      <c r="C1" s="976"/>
      <c r="D1" s="976"/>
      <c r="E1" s="976"/>
      <c r="F1" s="976"/>
      <c r="G1" s="976"/>
      <c r="H1" s="976"/>
      <c r="I1" s="976"/>
      <c r="J1" s="976"/>
      <c r="K1" s="976"/>
      <c r="L1" s="976"/>
      <c r="M1" s="976"/>
      <c r="N1" s="976"/>
      <c r="O1" s="976"/>
      <c r="P1" s="976"/>
      <c r="Q1" s="976"/>
      <c r="R1" s="976"/>
      <c r="S1" s="248" t="s">
        <v>7</v>
      </c>
    </row>
    <row r="2" spans="1:19">
      <c r="A2" s="973"/>
      <c r="B2" s="973"/>
      <c r="C2" s="973"/>
      <c r="D2" s="973"/>
      <c r="E2" s="973"/>
      <c r="F2" s="973"/>
      <c r="G2" s="973"/>
      <c r="H2" s="973"/>
      <c r="I2" s="973"/>
      <c r="J2" s="973"/>
      <c r="K2" s="973"/>
      <c r="L2" s="973"/>
      <c r="M2" s="973"/>
      <c r="N2" s="973"/>
      <c r="O2" s="973"/>
      <c r="P2" s="973"/>
      <c r="Q2" s="973"/>
      <c r="R2" s="973"/>
      <c r="S2" s="248" t="s">
        <v>7</v>
      </c>
    </row>
    <row r="3" spans="1:19" ht="18.75">
      <c r="A3" s="977" t="s">
        <v>282</v>
      </c>
      <c r="B3" s="978"/>
      <c r="C3" s="978"/>
      <c r="D3" s="978"/>
      <c r="E3" s="978"/>
      <c r="F3" s="978"/>
      <c r="G3" s="978"/>
      <c r="H3" s="978"/>
      <c r="I3" s="978"/>
      <c r="J3" s="978"/>
      <c r="K3" s="978"/>
      <c r="L3" s="978"/>
      <c r="M3" s="978"/>
      <c r="N3" s="978"/>
      <c r="O3" s="978"/>
      <c r="P3" s="978"/>
      <c r="Q3" s="978"/>
      <c r="R3" s="978"/>
      <c r="S3" s="248" t="s">
        <v>7</v>
      </c>
    </row>
    <row r="4" spans="1:19" ht="16.5">
      <c r="A4" s="979" t="str">
        <f>'B. Summary of Requirements '!A59:X59</f>
        <v>Community Relations Service</v>
      </c>
      <c r="B4" s="972"/>
      <c r="C4" s="972"/>
      <c r="D4" s="972"/>
      <c r="E4" s="972"/>
      <c r="F4" s="972"/>
      <c r="G4" s="972"/>
      <c r="H4" s="972"/>
      <c r="I4" s="972"/>
      <c r="J4" s="972"/>
      <c r="K4" s="972"/>
      <c r="L4" s="972"/>
      <c r="M4" s="972"/>
      <c r="N4" s="972"/>
      <c r="O4" s="972"/>
      <c r="P4" s="972"/>
      <c r="Q4" s="972"/>
      <c r="R4" s="972"/>
      <c r="S4" s="248" t="s">
        <v>7</v>
      </c>
    </row>
    <row r="5" spans="1:19" ht="16.5">
      <c r="A5" s="979" t="str">
        <f>+'[3]B. Summary of Requirements '!A6</f>
        <v>Salaries and Expenses</v>
      </c>
      <c r="B5" s="978"/>
      <c r="C5" s="978"/>
      <c r="D5" s="978"/>
      <c r="E5" s="978"/>
      <c r="F5" s="978"/>
      <c r="G5" s="978"/>
      <c r="H5" s="978"/>
      <c r="I5" s="978"/>
      <c r="J5" s="978"/>
      <c r="K5" s="978"/>
      <c r="L5" s="978"/>
      <c r="M5" s="978"/>
      <c r="N5" s="978"/>
      <c r="O5" s="978"/>
      <c r="P5" s="978"/>
      <c r="Q5" s="978"/>
      <c r="R5" s="978"/>
      <c r="S5" s="248" t="s">
        <v>7</v>
      </c>
    </row>
    <row r="6" spans="1:19">
      <c r="A6" s="971" t="s">
        <v>313</v>
      </c>
      <c r="B6" s="972"/>
      <c r="C6" s="972"/>
      <c r="D6" s="972"/>
      <c r="E6" s="972"/>
      <c r="F6" s="972"/>
      <c r="G6" s="972"/>
      <c r="H6" s="972"/>
      <c r="I6" s="972"/>
      <c r="J6" s="972"/>
      <c r="K6" s="972"/>
      <c r="L6" s="972"/>
      <c r="M6" s="972"/>
      <c r="N6" s="972"/>
      <c r="O6" s="972"/>
      <c r="P6" s="972"/>
      <c r="Q6" s="972"/>
      <c r="R6" s="972"/>
      <c r="S6" s="248" t="s">
        <v>7</v>
      </c>
    </row>
    <row r="7" spans="1:19">
      <c r="A7" s="973"/>
      <c r="B7" s="973"/>
      <c r="C7" s="973"/>
      <c r="D7" s="973"/>
      <c r="E7" s="973"/>
      <c r="F7" s="973"/>
      <c r="G7" s="973"/>
      <c r="H7" s="973"/>
      <c r="I7" s="973"/>
      <c r="J7" s="973"/>
      <c r="K7" s="973"/>
      <c r="L7" s="973"/>
      <c r="M7" s="973"/>
      <c r="N7" s="973"/>
      <c r="O7" s="973"/>
      <c r="P7" s="973"/>
      <c r="Q7" s="973"/>
      <c r="R7" s="973"/>
      <c r="S7" s="248" t="s">
        <v>7</v>
      </c>
    </row>
    <row r="8" spans="1:19">
      <c r="A8" s="974"/>
      <c r="B8" s="974"/>
      <c r="C8" s="974"/>
      <c r="D8" s="974"/>
      <c r="E8" s="974"/>
      <c r="F8" s="974"/>
      <c r="G8" s="974"/>
      <c r="H8" s="974"/>
      <c r="I8" s="974"/>
      <c r="J8" s="974"/>
      <c r="K8" s="974"/>
      <c r="L8" s="974"/>
      <c r="M8" s="974"/>
      <c r="N8" s="974"/>
      <c r="O8" s="974"/>
      <c r="P8" s="974"/>
      <c r="Q8" s="974"/>
      <c r="R8" s="974"/>
      <c r="S8" s="248" t="s">
        <v>7</v>
      </c>
    </row>
    <row r="9" spans="1:19" ht="15.75" customHeight="1">
      <c r="A9" s="968" t="s">
        <v>65</v>
      </c>
      <c r="B9" s="952" t="s">
        <v>31</v>
      </c>
      <c r="C9" s="953"/>
      <c r="D9" s="954"/>
      <c r="E9" s="960" t="s">
        <v>327</v>
      </c>
      <c r="F9" s="961"/>
      <c r="G9" s="962"/>
      <c r="H9" s="960" t="s">
        <v>328</v>
      </c>
      <c r="I9" s="961"/>
      <c r="J9" s="962"/>
      <c r="K9" s="952" t="s">
        <v>35</v>
      </c>
      <c r="L9" s="953"/>
      <c r="M9" s="953"/>
      <c r="N9" s="966" t="s">
        <v>0</v>
      </c>
      <c r="O9" s="966" t="s">
        <v>1</v>
      </c>
      <c r="P9" s="952" t="s">
        <v>50</v>
      </c>
      <c r="Q9" s="953"/>
      <c r="R9" s="954"/>
      <c r="S9" s="248" t="s">
        <v>7</v>
      </c>
    </row>
    <row r="10" spans="1:19">
      <c r="A10" s="969"/>
      <c r="B10" s="955"/>
      <c r="C10" s="956"/>
      <c r="D10" s="957"/>
      <c r="E10" s="963"/>
      <c r="F10" s="964"/>
      <c r="G10" s="965"/>
      <c r="H10" s="963"/>
      <c r="I10" s="964"/>
      <c r="J10" s="965"/>
      <c r="K10" s="955"/>
      <c r="L10" s="956"/>
      <c r="M10" s="956"/>
      <c r="N10" s="967"/>
      <c r="O10" s="967"/>
      <c r="P10" s="955"/>
      <c r="Q10" s="956"/>
      <c r="R10" s="957"/>
      <c r="S10" s="248" t="s">
        <v>7</v>
      </c>
    </row>
    <row r="11" spans="1:19" ht="16.5" thickBot="1">
      <c r="A11" s="970"/>
      <c r="B11" s="230" t="s">
        <v>336</v>
      </c>
      <c r="C11" s="231" t="s">
        <v>69</v>
      </c>
      <c r="D11" s="231" t="s">
        <v>338</v>
      </c>
      <c r="E11" s="230" t="s">
        <v>336</v>
      </c>
      <c r="F11" s="231" t="s">
        <v>69</v>
      </c>
      <c r="G11" s="231" t="s">
        <v>338</v>
      </c>
      <c r="H11" s="230" t="s">
        <v>336</v>
      </c>
      <c r="I11" s="231" t="s">
        <v>69</v>
      </c>
      <c r="J11" s="231" t="s">
        <v>338</v>
      </c>
      <c r="K11" s="230" t="s">
        <v>336</v>
      </c>
      <c r="L11" s="231" t="s">
        <v>69</v>
      </c>
      <c r="M11" s="231" t="s">
        <v>338</v>
      </c>
      <c r="N11" s="561" t="s">
        <v>338</v>
      </c>
      <c r="O11" s="562" t="s">
        <v>338</v>
      </c>
      <c r="P11" s="230" t="s">
        <v>336</v>
      </c>
      <c r="Q11" s="231" t="s">
        <v>69</v>
      </c>
      <c r="R11" s="232" t="s">
        <v>338</v>
      </c>
      <c r="S11" s="248" t="s">
        <v>7</v>
      </c>
    </row>
    <row r="12" spans="1:19" ht="31.5">
      <c r="A12" s="587" t="s">
        <v>443</v>
      </c>
      <c r="B12" s="508">
        <v>56</v>
      </c>
      <c r="C12" s="490">
        <v>56</v>
      </c>
      <c r="D12" s="490">
        <v>11479</v>
      </c>
      <c r="E12" s="508"/>
      <c r="F12" s="490"/>
      <c r="G12" s="490"/>
      <c r="H12" s="508"/>
      <c r="I12" s="490"/>
      <c r="J12" s="490"/>
      <c r="K12" s="508"/>
      <c r="L12" s="490"/>
      <c r="M12" s="490"/>
      <c r="N12" s="478"/>
      <c r="O12" s="490"/>
      <c r="P12" s="508">
        <f>B12+E12+H12+K12</f>
        <v>56</v>
      </c>
      <c r="Q12" s="490">
        <f>C12+F12+I12+L12</f>
        <v>56</v>
      </c>
      <c r="R12" s="471">
        <f>D12+G12+J12+M12+N12</f>
        <v>11479</v>
      </c>
      <c r="S12" s="248" t="s">
        <v>7</v>
      </c>
    </row>
    <row r="13" spans="1:19">
      <c r="A13" s="563"/>
      <c r="B13" s="508"/>
      <c r="C13" s="490"/>
      <c r="D13" s="490"/>
      <c r="E13" s="508"/>
      <c r="F13" s="490"/>
      <c r="G13" s="490"/>
      <c r="H13" s="508"/>
      <c r="I13" s="490"/>
      <c r="J13" s="490"/>
      <c r="K13" s="508"/>
      <c r="L13" s="490"/>
      <c r="M13" s="490"/>
      <c r="N13" s="478"/>
      <c r="O13" s="490"/>
      <c r="P13" s="508">
        <f t="shared" ref="P13:Q15" si="0">B13+E13+H13+K13</f>
        <v>0</v>
      </c>
      <c r="Q13" s="490">
        <f t="shared" si="0"/>
        <v>0</v>
      </c>
      <c r="R13" s="471">
        <f>D13+G13+J13+M13+N13</f>
        <v>0</v>
      </c>
      <c r="S13" s="248" t="s">
        <v>7</v>
      </c>
    </row>
    <row r="14" spans="1:19">
      <c r="A14" s="563"/>
      <c r="B14" s="508"/>
      <c r="C14" s="490"/>
      <c r="D14" s="490"/>
      <c r="E14" s="508"/>
      <c r="F14" s="490"/>
      <c r="G14" s="490"/>
      <c r="H14" s="508"/>
      <c r="I14" s="490"/>
      <c r="J14" s="490"/>
      <c r="K14" s="508"/>
      <c r="L14" s="490"/>
      <c r="M14" s="490"/>
      <c r="N14" s="478"/>
      <c r="O14" s="490"/>
      <c r="P14" s="508">
        <f t="shared" si="0"/>
        <v>0</v>
      </c>
      <c r="Q14" s="490">
        <f t="shared" si="0"/>
        <v>0</v>
      </c>
      <c r="R14" s="471">
        <f>D14+G14+J14+M14+N14</f>
        <v>0</v>
      </c>
      <c r="S14" s="248" t="s">
        <v>7</v>
      </c>
    </row>
    <row r="15" spans="1:19">
      <c r="A15" s="564"/>
      <c r="B15" s="565"/>
      <c r="C15" s="566"/>
      <c r="D15" s="566"/>
      <c r="E15" s="565"/>
      <c r="F15" s="566"/>
      <c r="G15" s="566"/>
      <c r="H15" s="565"/>
      <c r="I15" s="566"/>
      <c r="J15" s="566"/>
      <c r="K15" s="565"/>
      <c r="L15" s="566"/>
      <c r="M15" s="566"/>
      <c r="N15" s="567"/>
      <c r="O15" s="566"/>
      <c r="P15" s="498">
        <f t="shared" si="0"/>
        <v>0</v>
      </c>
      <c r="Q15" s="500">
        <f t="shared" si="0"/>
        <v>0</v>
      </c>
      <c r="R15" s="568">
        <f>D15+G15+J15+M15+N15</f>
        <v>0</v>
      </c>
      <c r="S15" s="248" t="s">
        <v>7</v>
      </c>
    </row>
    <row r="16" spans="1:19">
      <c r="A16" s="236" t="s">
        <v>345</v>
      </c>
      <c r="B16" s="237">
        <f t="shared" ref="B16:R16" si="1">SUM(B12:B15)</f>
        <v>56</v>
      </c>
      <c r="C16" s="238">
        <f t="shared" si="1"/>
        <v>56</v>
      </c>
      <c r="D16" s="239">
        <f>SUM(D12:D15)</f>
        <v>11479</v>
      </c>
      <c r="E16" s="237">
        <f t="shared" si="1"/>
        <v>0</v>
      </c>
      <c r="F16" s="238">
        <f t="shared" si="1"/>
        <v>0</v>
      </c>
      <c r="G16" s="240">
        <f t="shared" si="1"/>
        <v>0</v>
      </c>
      <c r="H16" s="237">
        <f t="shared" si="1"/>
        <v>0</v>
      </c>
      <c r="I16" s="238">
        <f>SUM(I12:I15)</f>
        <v>0</v>
      </c>
      <c r="J16" s="239">
        <f t="shared" si="1"/>
        <v>0</v>
      </c>
      <c r="K16" s="237">
        <f t="shared" si="1"/>
        <v>0</v>
      </c>
      <c r="L16" s="238">
        <f t="shared" si="1"/>
        <v>0</v>
      </c>
      <c r="M16" s="239">
        <f t="shared" si="1"/>
        <v>0</v>
      </c>
      <c r="N16" s="569">
        <f t="shared" si="1"/>
        <v>0</v>
      </c>
      <c r="O16" s="239">
        <f>SUM(O12:O15)</f>
        <v>0</v>
      </c>
      <c r="P16" s="570">
        <f t="shared" si="1"/>
        <v>56</v>
      </c>
      <c r="Q16" s="571">
        <f t="shared" si="1"/>
        <v>56</v>
      </c>
      <c r="R16" s="241">
        <f t="shared" si="1"/>
        <v>11479</v>
      </c>
      <c r="S16" s="248" t="s">
        <v>7</v>
      </c>
    </row>
    <row r="17" spans="1:32">
      <c r="A17" s="603" t="s">
        <v>320</v>
      </c>
      <c r="B17" s="505" t="s">
        <v>337</v>
      </c>
      <c r="C17" s="506"/>
      <c r="D17" s="506"/>
      <c r="E17" s="505"/>
      <c r="F17" s="506"/>
      <c r="G17" s="506"/>
      <c r="H17" s="505"/>
      <c r="I17" s="506"/>
      <c r="J17" s="506"/>
      <c r="K17" s="505"/>
      <c r="L17" s="506"/>
      <c r="M17" s="506"/>
      <c r="N17" s="481"/>
      <c r="O17" s="506"/>
      <c r="P17" s="505"/>
      <c r="Q17" s="506">
        <f>C17+F17+I17+L17</f>
        <v>0</v>
      </c>
      <c r="R17" s="507"/>
      <c r="S17" s="248" t="s">
        <v>7</v>
      </c>
      <c r="T17" s="572"/>
      <c r="U17" s="572"/>
      <c r="V17" s="572"/>
      <c r="W17" s="572"/>
      <c r="X17" s="572"/>
      <c r="Y17" s="572"/>
      <c r="Z17" s="572"/>
      <c r="AA17" s="572"/>
      <c r="AB17" s="572"/>
      <c r="AC17" s="572"/>
      <c r="AD17" s="572"/>
      <c r="AE17" s="572"/>
      <c r="AF17" s="572"/>
    </row>
    <row r="18" spans="1:32">
      <c r="A18" s="603" t="s">
        <v>319</v>
      </c>
      <c r="B18" s="573"/>
      <c r="C18" s="574">
        <f>SUM(C16:C17)</f>
        <v>56</v>
      </c>
      <c r="D18" s="574"/>
      <c r="E18" s="573"/>
      <c r="F18" s="574">
        <f>+F16+F17</f>
        <v>0</v>
      </c>
      <c r="G18" s="574"/>
      <c r="H18" s="573"/>
      <c r="I18" s="574">
        <f>+I16+I17</f>
        <v>0</v>
      </c>
      <c r="J18" s="574"/>
      <c r="K18" s="573"/>
      <c r="L18" s="574">
        <f>+L16+L17</f>
        <v>0</v>
      </c>
      <c r="M18" s="574"/>
      <c r="N18" s="575"/>
      <c r="O18" s="574"/>
      <c r="P18" s="573"/>
      <c r="Q18" s="574">
        <f>SUM(Q16:Q17)</f>
        <v>56</v>
      </c>
      <c r="R18" s="576"/>
      <c r="S18" s="248" t="s">
        <v>7</v>
      </c>
    </row>
    <row r="19" spans="1:32">
      <c r="A19" s="577" t="s">
        <v>321</v>
      </c>
      <c r="B19" s="508"/>
      <c r="C19" s="490"/>
      <c r="D19" s="490"/>
      <c r="E19" s="508"/>
      <c r="F19" s="490"/>
      <c r="G19" s="490"/>
      <c r="H19" s="508"/>
      <c r="I19" s="490"/>
      <c r="J19" s="490"/>
      <c r="K19" s="508"/>
      <c r="L19" s="490"/>
      <c r="M19" s="490"/>
      <c r="N19" s="478"/>
      <c r="O19" s="490"/>
      <c r="P19" s="508"/>
      <c r="Q19" s="490"/>
      <c r="R19" s="471"/>
      <c r="S19" s="248" t="s">
        <v>7</v>
      </c>
    </row>
    <row r="20" spans="1:32">
      <c r="A20" s="578" t="s">
        <v>74</v>
      </c>
      <c r="B20" s="508"/>
      <c r="C20" s="490"/>
      <c r="D20" s="490"/>
      <c r="E20" s="508"/>
      <c r="F20" s="490"/>
      <c r="G20" s="490"/>
      <c r="H20" s="508"/>
      <c r="I20" s="490"/>
      <c r="J20" s="490"/>
      <c r="K20" s="508"/>
      <c r="L20" s="490"/>
      <c r="M20" s="490"/>
      <c r="N20" s="478"/>
      <c r="O20" s="490"/>
      <c r="P20" s="508"/>
      <c r="Q20" s="490">
        <f>C20+F20+I20+L20</f>
        <v>0</v>
      </c>
      <c r="R20" s="471"/>
      <c r="S20" s="248" t="s">
        <v>7</v>
      </c>
    </row>
    <row r="21" spans="1:32">
      <c r="A21" s="579" t="s">
        <v>131</v>
      </c>
      <c r="B21" s="505"/>
      <c r="C21" s="506"/>
      <c r="D21" s="506"/>
      <c r="E21" s="505"/>
      <c r="F21" s="506"/>
      <c r="G21" s="506"/>
      <c r="H21" s="505"/>
      <c r="I21" s="506"/>
      <c r="J21" s="506"/>
      <c r="K21" s="505"/>
      <c r="L21" s="506"/>
      <c r="M21" s="506"/>
      <c r="N21" s="481"/>
      <c r="O21" s="506"/>
      <c r="P21" s="505"/>
      <c r="Q21" s="506">
        <f>C21+F21+I21+L21</f>
        <v>0</v>
      </c>
      <c r="R21" s="507"/>
      <c r="S21" s="248" t="s">
        <v>7</v>
      </c>
    </row>
    <row r="22" spans="1:32">
      <c r="A22" s="603" t="s">
        <v>322</v>
      </c>
      <c r="B22" s="505"/>
      <c r="C22" s="506">
        <f>C21+C20+C18</f>
        <v>56</v>
      </c>
      <c r="D22" s="580"/>
      <c r="E22" s="505"/>
      <c r="F22" s="506">
        <f>F21+F20+F18</f>
        <v>0</v>
      </c>
      <c r="G22" s="580"/>
      <c r="H22" s="505"/>
      <c r="I22" s="506">
        <f>I21+I20+I18</f>
        <v>0</v>
      </c>
      <c r="J22" s="580"/>
      <c r="K22" s="505"/>
      <c r="L22" s="506">
        <f>L21+L20+L18</f>
        <v>0</v>
      </c>
      <c r="M22" s="580"/>
      <c r="N22" s="581"/>
      <c r="O22" s="580"/>
      <c r="P22" s="505"/>
      <c r="Q22" s="506">
        <f>Q21+Q20+Q18</f>
        <v>56</v>
      </c>
      <c r="R22" s="582"/>
      <c r="S22" s="248" t="s">
        <v>7</v>
      </c>
    </row>
    <row r="23" spans="1:32">
      <c r="B23" s="1"/>
      <c r="C23" s="1"/>
      <c r="D23" s="1"/>
      <c r="E23" s="1"/>
      <c r="F23" s="1"/>
      <c r="G23" s="1"/>
      <c r="H23" s="1"/>
      <c r="I23" s="1"/>
      <c r="J23" s="1"/>
      <c r="K23" s="1"/>
      <c r="L23" s="1"/>
      <c r="M23" s="1"/>
      <c r="N23" s="1"/>
      <c r="O23" s="1"/>
      <c r="P23" s="1"/>
      <c r="Q23" s="1"/>
      <c r="R23" s="1"/>
    </row>
    <row r="24" spans="1:32">
      <c r="A24" s="1"/>
      <c r="C24" s="1"/>
      <c r="D24" s="1"/>
      <c r="E24" s="1"/>
      <c r="F24" s="1"/>
      <c r="G24" s="1"/>
      <c r="H24" s="1"/>
      <c r="I24" s="1"/>
      <c r="J24" s="2"/>
      <c r="K24" s="1"/>
      <c r="L24" s="1"/>
      <c r="M24" s="1"/>
      <c r="N24" s="1"/>
      <c r="O24" s="1"/>
      <c r="P24" s="1"/>
      <c r="Q24" s="1"/>
      <c r="R24" s="1"/>
      <c r="S24" s="248"/>
    </row>
    <row r="25" spans="1:32">
      <c r="A25" s="1"/>
      <c r="C25" s="1"/>
      <c r="D25" s="1"/>
      <c r="E25" s="1"/>
      <c r="F25" s="1"/>
      <c r="G25" s="1"/>
      <c r="H25" s="1"/>
      <c r="I25" s="1"/>
      <c r="J25" s="2"/>
      <c r="K25" s="1"/>
      <c r="L25" s="1"/>
      <c r="M25" s="1"/>
      <c r="N25" s="1"/>
      <c r="O25" s="1"/>
      <c r="P25" s="1"/>
      <c r="Q25" s="1"/>
      <c r="R25" s="1"/>
      <c r="S25" s="248"/>
    </row>
    <row r="26" spans="1:32">
      <c r="A26" s="1"/>
      <c r="C26" s="1"/>
      <c r="D26" s="1"/>
      <c r="E26" s="1"/>
      <c r="F26" s="1"/>
      <c r="G26" s="1"/>
      <c r="H26" s="1"/>
      <c r="I26" s="1"/>
      <c r="J26" s="2"/>
      <c r="K26" s="1"/>
      <c r="L26" s="1"/>
      <c r="M26" s="1"/>
      <c r="N26" s="1"/>
      <c r="O26" s="1"/>
      <c r="P26" s="1"/>
      <c r="Q26" s="1"/>
      <c r="R26" s="1"/>
      <c r="S26" s="248"/>
    </row>
    <row r="27" spans="1:32">
      <c r="A27" s="1"/>
      <c r="C27" s="1"/>
      <c r="D27" s="1"/>
      <c r="E27" s="1"/>
      <c r="F27" s="1"/>
      <c r="G27" s="1"/>
      <c r="H27" s="1"/>
      <c r="I27" s="1"/>
      <c r="J27" s="2"/>
      <c r="K27" s="1"/>
      <c r="L27" s="1"/>
      <c r="M27" s="1"/>
      <c r="N27" s="1"/>
      <c r="O27" s="1"/>
      <c r="P27" s="1"/>
      <c r="Q27" s="1"/>
      <c r="R27" s="1"/>
      <c r="S27" s="248"/>
    </row>
    <row r="28" spans="1:32" ht="14.45" customHeight="1">
      <c r="A28" s="1"/>
      <c r="B28" s="462"/>
      <c r="C28" s="462"/>
      <c r="D28" s="462"/>
      <c r="E28" s="462"/>
      <c r="F28" s="462"/>
      <c r="G28" s="462"/>
      <c r="H28" s="462"/>
      <c r="I28" s="462"/>
      <c r="J28" s="462"/>
      <c r="K28" s="462"/>
      <c r="L28" s="462"/>
      <c r="M28" s="462"/>
      <c r="N28" s="462"/>
      <c r="O28" s="462"/>
      <c r="P28" s="1"/>
      <c r="Q28" s="1"/>
      <c r="R28" s="1"/>
      <c r="S28" s="248"/>
    </row>
    <row r="29" spans="1:32">
      <c r="A29" s="217"/>
      <c r="B29" s="1"/>
      <c r="C29" s="1"/>
      <c r="D29" s="1"/>
      <c r="E29" s="1"/>
      <c r="F29" s="1"/>
      <c r="G29" s="1"/>
      <c r="H29" s="1"/>
      <c r="I29" s="1"/>
      <c r="J29" s="2"/>
      <c r="K29" s="1"/>
      <c r="L29" s="1"/>
      <c r="M29" s="1"/>
      <c r="N29" s="1"/>
      <c r="O29" s="1"/>
      <c r="P29" s="1"/>
      <c r="Q29" s="1"/>
      <c r="R29" s="1"/>
    </row>
    <row r="30" spans="1:32">
      <c r="A30" s="32"/>
      <c r="B30" s="32"/>
      <c r="C30" s="32"/>
      <c r="D30" s="32"/>
      <c r="E30" s="32"/>
      <c r="F30" s="32"/>
      <c r="G30" s="32"/>
      <c r="H30" s="32"/>
      <c r="I30" s="32"/>
      <c r="J30" s="32"/>
      <c r="K30" s="1"/>
      <c r="L30" s="1"/>
      <c r="M30" s="1"/>
      <c r="N30" s="1"/>
      <c r="O30" s="1"/>
      <c r="P30" s="1"/>
      <c r="Q30" s="1"/>
      <c r="R30" s="1"/>
    </row>
    <row r="31" spans="1:32">
      <c r="A31" s="958"/>
      <c r="B31" s="951"/>
      <c r="C31" s="951"/>
      <c r="D31" s="951"/>
      <c r="E31" s="951"/>
      <c r="F31" s="951"/>
      <c r="G31" s="951"/>
      <c r="H31" s="951"/>
      <c r="I31" s="951"/>
      <c r="J31" s="951"/>
      <c r="K31" s="951"/>
      <c r="L31" s="951"/>
      <c r="M31" s="951"/>
      <c r="N31" s="951"/>
      <c r="O31" s="951"/>
      <c r="P31" s="951"/>
      <c r="Q31" s="951"/>
      <c r="R31" s="951"/>
      <c r="S31" s="14"/>
    </row>
    <row r="32" spans="1:32">
      <c r="A32" s="583"/>
      <c r="B32" s="57"/>
      <c r="C32" s="57"/>
      <c r="D32" s="57"/>
      <c r="E32" s="57"/>
      <c r="F32" s="57"/>
      <c r="G32" s="57"/>
      <c r="H32" s="57"/>
      <c r="I32" s="57"/>
      <c r="J32" s="57"/>
      <c r="K32" s="57"/>
      <c r="L32" s="57"/>
      <c r="M32" s="57"/>
      <c r="N32" s="57"/>
      <c r="O32" s="57"/>
      <c r="P32" s="57"/>
      <c r="Q32" s="57"/>
      <c r="R32" s="57"/>
      <c r="S32" s="14"/>
    </row>
    <row r="33" spans="1:19">
      <c r="A33" s="959"/>
      <c r="B33" s="949"/>
      <c r="C33" s="949"/>
      <c r="D33" s="949"/>
      <c r="E33" s="949"/>
      <c r="F33" s="949"/>
      <c r="G33" s="949"/>
      <c r="H33" s="949"/>
      <c r="I33" s="949"/>
      <c r="J33" s="949"/>
      <c r="K33" s="949"/>
      <c r="L33" s="949"/>
      <c r="M33" s="949"/>
      <c r="N33" s="949"/>
      <c r="O33" s="949"/>
      <c r="P33" s="949"/>
      <c r="Q33" s="949"/>
      <c r="R33" s="949"/>
      <c r="S33" s="14"/>
    </row>
    <row r="34" spans="1:19" ht="24" customHeight="1">
      <c r="A34" s="948"/>
      <c r="B34" s="949"/>
      <c r="C34" s="949"/>
      <c r="D34" s="949"/>
      <c r="E34" s="949"/>
      <c r="F34" s="949"/>
      <c r="G34" s="949"/>
      <c r="H34" s="949"/>
      <c r="I34" s="949"/>
      <c r="J34" s="949"/>
      <c r="K34" s="949"/>
      <c r="L34" s="949"/>
      <c r="M34" s="949"/>
      <c r="N34" s="949"/>
      <c r="O34" s="949"/>
      <c r="P34" s="949"/>
      <c r="Q34" s="949"/>
      <c r="R34" s="949"/>
      <c r="S34" s="14"/>
    </row>
    <row r="35" spans="1:19" ht="23.25" customHeight="1">
      <c r="A35" s="959"/>
      <c r="B35" s="948"/>
      <c r="C35" s="948"/>
      <c r="D35" s="948"/>
      <c r="E35" s="948"/>
      <c r="F35" s="948"/>
      <c r="G35" s="948"/>
      <c r="H35" s="948"/>
      <c r="I35" s="948"/>
      <c r="J35" s="948"/>
      <c r="K35" s="948"/>
      <c r="L35" s="948"/>
      <c r="M35" s="948"/>
      <c r="N35" s="948"/>
      <c r="O35" s="948"/>
      <c r="P35" s="948"/>
      <c r="Q35" s="948"/>
      <c r="R35" s="948"/>
      <c r="S35" s="14"/>
    </row>
    <row r="36" spans="1:19" ht="9.75" customHeight="1">
      <c r="A36" s="54"/>
      <c r="B36" s="54"/>
      <c r="C36" s="54"/>
      <c r="D36" s="54"/>
      <c r="E36" s="54"/>
      <c r="F36" s="54"/>
      <c r="G36" s="54"/>
      <c r="H36" s="54"/>
      <c r="I36" s="54"/>
      <c r="J36" s="54"/>
      <c r="K36" s="54"/>
      <c r="L36" s="54"/>
      <c r="M36" s="54"/>
      <c r="N36" s="54"/>
      <c r="O36" s="54"/>
      <c r="P36" s="54"/>
      <c r="Q36" s="54"/>
      <c r="R36" s="54"/>
      <c r="S36" s="14"/>
    </row>
    <row r="37" spans="1:19" ht="11.25" customHeight="1">
      <c r="A37" s="54"/>
      <c r="B37" s="54"/>
      <c r="C37" s="54"/>
      <c r="D37" s="54"/>
      <c r="E37" s="54"/>
      <c r="F37" s="54"/>
      <c r="G37" s="54"/>
      <c r="H37" s="54"/>
      <c r="I37" s="54"/>
      <c r="J37" s="54"/>
      <c r="K37" s="54"/>
      <c r="L37" s="54"/>
      <c r="M37" s="54"/>
      <c r="N37" s="54"/>
      <c r="O37" s="54"/>
      <c r="P37" s="54"/>
      <c r="Q37" s="54"/>
      <c r="R37" s="54"/>
      <c r="S37" s="14"/>
    </row>
    <row r="38" spans="1:19">
      <c r="A38" s="948"/>
      <c r="B38" s="948"/>
      <c r="C38" s="948"/>
      <c r="D38" s="948"/>
      <c r="E38" s="948"/>
      <c r="F38" s="948"/>
      <c r="G38" s="948"/>
      <c r="H38" s="948"/>
      <c r="I38" s="948"/>
      <c r="J38" s="948"/>
      <c r="K38" s="948"/>
      <c r="L38" s="948"/>
      <c r="M38" s="948"/>
      <c r="N38" s="948"/>
      <c r="O38" s="948"/>
      <c r="P38" s="948"/>
      <c r="Q38" s="948"/>
      <c r="R38" s="948"/>
      <c r="S38" s="14"/>
    </row>
    <row r="39" spans="1:19" ht="7.5" customHeight="1">
      <c r="A39" s="584"/>
      <c r="B39" s="584"/>
      <c r="C39" s="584"/>
      <c r="D39" s="584"/>
      <c r="E39" s="584"/>
      <c r="F39" s="584"/>
      <c r="G39" s="584"/>
      <c r="H39" s="584"/>
      <c r="I39" s="584"/>
      <c r="J39" s="584"/>
      <c r="K39" s="584"/>
      <c r="L39" s="584"/>
      <c r="M39" s="584"/>
      <c r="N39" s="584"/>
      <c r="O39" s="584"/>
      <c r="P39" s="584"/>
      <c r="Q39" s="584"/>
      <c r="R39" s="584"/>
      <c r="S39" s="14"/>
    </row>
    <row r="40" spans="1:19">
      <c r="A40" s="585"/>
      <c r="B40" s="584"/>
      <c r="C40" s="584"/>
      <c r="D40" s="584"/>
      <c r="E40" s="584"/>
      <c r="F40" s="584"/>
      <c r="G40" s="584"/>
      <c r="H40" s="584"/>
      <c r="I40" s="584"/>
      <c r="J40" s="584"/>
      <c r="K40" s="584"/>
      <c r="L40" s="584"/>
      <c r="M40" s="584"/>
      <c r="N40" s="584"/>
      <c r="O40" s="584"/>
      <c r="P40" s="584"/>
      <c r="Q40" s="584"/>
      <c r="R40" s="584"/>
      <c r="S40" s="14"/>
    </row>
    <row r="41" spans="1:19" ht="11.25" customHeight="1">
      <c r="A41" s="54"/>
      <c r="B41" s="54"/>
      <c r="C41" s="54"/>
      <c r="D41" s="54"/>
      <c r="E41" s="54"/>
      <c r="F41" s="54"/>
      <c r="G41" s="54"/>
      <c r="H41" s="54"/>
      <c r="I41" s="54"/>
      <c r="J41" s="54"/>
      <c r="K41" s="54"/>
      <c r="L41" s="54"/>
      <c r="M41" s="54"/>
      <c r="N41" s="54"/>
      <c r="O41" s="54"/>
      <c r="P41" s="54"/>
      <c r="Q41" s="54"/>
      <c r="R41" s="54"/>
      <c r="S41" s="14"/>
    </row>
    <row r="42" spans="1:19" ht="15" customHeight="1">
      <c r="A42" s="948"/>
      <c r="B42" s="949"/>
      <c r="C42" s="949"/>
      <c r="D42" s="949"/>
      <c r="E42" s="949"/>
      <c r="F42" s="949"/>
      <c r="G42" s="949"/>
      <c r="H42" s="949"/>
      <c r="I42" s="949"/>
      <c r="J42" s="949"/>
      <c r="K42" s="949"/>
      <c r="L42" s="949"/>
      <c r="M42" s="949"/>
      <c r="N42" s="949"/>
      <c r="O42" s="949"/>
      <c r="P42" s="949"/>
      <c r="Q42" s="949"/>
      <c r="R42" s="949"/>
      <c r="S42" s="14"/>
    </row>
    <row r="43" spans="1:19" ht="12" customHeight="1">
      <c r="A43" s="516"/>
      <c r="B43" s="516"/>
      <c r="C43" s="516"/>
      <c r="D43" s="516"/>
      <c r="E43" s="516"/>
      <c r="F43" s="516"/>
      <c r="G43" s="516"/>
      <c r="H43" s="516"/>
      <c r="I43" s="516"/>
      <c r="J43" s="516"/>
      <c r="K43" s="516"/>
      <c r="L43" s="516"/>
      <c r="M43" s="516"/>
      <c r="N43" s="516"/>
      <c r="O43" s="516"/>
      <c r="P43" s="516"/>
      <c r="Q43" s="516"/>
      <c r="R43" s="586"/>
      <c r="S43" s="14"/>
    </row>
    <row r="44" spans="1:19" ht="36" customHeight="1">
      <c r="A44" s="950"/>
      <c r="B44" s="951"/>
      <c r="C44" s="951"/>
      <c r="D44" s="951"/>
      <c r="E44" s="951"/>
      <c r="F44" s="951"/>
      <c r="G44" s="951"/>
      <c r="H44" s="951"/>
      <c r="I44" s="951"/>
      <c r="J44" s="951"/>
      <c r="K44" s="951"/>
      <c r="L44" s="951"/>
      <c r="M44" s="951"/>
      <c r="N44" s="951"/>
      <c r="O44" s="951"/>
      <c r="P44" s="951"/>
      <c r="Q44" s="951"/>
      <c r="R44" s="951"/>
      <c r="S44" s="951"/>
    </row>
    <row r="45" spans="1:19">
      <c r="S45" s="14"/>
    </row>
  </sheetData>
  <mergeCells count="23">
    <mergeCell ref="A6:R6"/>
    <mergeCell ref="A7:R7"/>
    <mergeCell ref="A8:R8"/>
    <mergeCell ref="A1:R1"/>
    <mergeCell ref="A2:R2"/>
    <mergeCell ref="A3:R3"/>
    <mergeCell ref="A4:R4"/>
    <mergeCell ref="A5:R5"/>
    <mergeCell ref="A42:R42"/>
    <mergeCell ref="A44:S44"/>
    <mergeCell ref="P9:R10"/>
    <mergeCell ref="A31:R31"/>
    <mergeCell ref="A33:R33"/>
    <mergeCell ref="A34:R34"/>
    <mergeCell ref="A35:R35"/>
    <mergeCell ref="K9:M10"/>
    <mergeCell ref="E9:G10"/>
    <mergeCell ref="O9:O10"/>
    <mergeCell ref="B9:D10"/>
    <mergeCell ref="A9:A11"/>
    <mergeCell ref="H9:J10"/>
    <mergeCell ref="N9:N10"/>
    <mergeCell ref="A38:R38"/>
  </mergeCells>
  <phoneticPr fontId="0" type="noConversion"/>
  <printOptions horizontalCentered="1"/>
  <pageMargins left="0.5" right="0.5" top="0.5" bottom="0.55000000000000004" header="0" footer="0"/>
  <pageSetup scale="63" firstPageNumber="2" orientation="landscape" useFirstPageNumber="1" horizontalDpi="300" verticalDpi="300" r:id="rId1"/>
  <headerFooter alignWithMargins="0">
    <oddFooter>&amp;C&amp;"Times New Roman,Regular"Exhibit F - Crosswalk of 2010 Availability</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T46"/>
  <sheetViews>
    <sheetView view="pageBreakPreview" zoomScale="60" zoomScaleNormal="100" workbookViewId="0">
      <selection activeCell="A4" sqref="A4:R4"/>
    </sheetView>
  </sheetViews>
  <sheetFormatPr defaultRowHeight="15.75"/>
  <cols>
    <col min="1" max="1" width="35.21875" customWidth="1"/>
    <col min="4" max="4" width="11.33203125" customWidth="1"/>
    <col min="9" max="9" width="8.88671875" style="377"/>
    <col min="14" max="14" width="11.109375" style="14" customWidth="1"/>
    <col min="15" max="15" width="13.88671875" style="14" customWidth="1"/>
    <col min="18" max="18" width="10.5546875" customWidth="1"/>
  </cols>
  <sheetData>
    <row r="1" spans="1:20" ht="20.25">
      <c r="A1" s="893" t="s">
        <v>462</v>
      </c>
      <c r="B1" s="894"/>
      <c r="C1" s="894"/>
      <c r="D1" s="894"/>
      <c r="E1" s="894"/>
      <c r="F1" s="894"/>
      <c r="G1" s="894"/>
      <c r="H1" s="894"/>
      <c r="I1" s="894"/>
      <c r="J1" s="894"/>
      <c r="K1" s="894"/>
      <c r="L1" s="894"/>
      <c r="M1" s="894"/>
      <c r="N1" s="894"/>
      <c r="O1" s="894"/>
      <c r="P1" s="894"/>
      <c r="Q1" s="894"/>
      <c r="R1" s="894"/>
      <c r="S1" s="248" t="s">
        <v>7</v>
      </c>
      <c r="T1" s="14"/>
    </row>
    <row r="2" spans="1:20">
      <c r="A2" s="973"/>
      <c r="B2" s="973"/>
      <c r="C2" s="973"/>
      <c r="D2" s="973"/>
      <c r="E2" s="973"/>
      <c r="F2" s="973"/>
      <c r="G2" s="973"/>
      <c r="H2" s="973"/>
      <c r="I2" s="973"/>
      <c r="J2" s="973"/>
      <c r="K2" s="973"/>
      <c r="L2" s="973"/>
      <c r="M2" s="973"/>
      <c r="N2" s="973"/>
      <c r="O2" s="973"/>
      <c r="P2" s="973"/>
      <c r="Q2" s="973"/>
      <c r="R2" s="973"/>
      <c r="S2" s="248" t="s">
        <v>7</v>
      </c>
      <c r="T2" s="14"/>
    </row>
    <row r="3" spans="1:20" ht="18.75">
      <c r="A3" s="977" t="s">
        <v>2</v>
      </c>
      <c r="B3" s="978"/>
      <c r="C3" s="978"/>
      <c r="D3" s="978"/>
      <c r="E3" s="978"/>
      <c r="F3" s="978"/>
      <c r="G3" s="978"/>
      <c r="H3" s="978"/>
      <c r="I3" s="978"/>
      <c r="J3" s="978"/>
      <c r="K3" s="978"/>
      <c r="L3" s="978"/>
      <c r="M3" s="978"/>
      <c r="N3" s="978"/>
      <c r="O3" s="978"/>
      <c r="P3" s="978"/>
      <c r="Q3" s="978"/>
      <c r="R3" s="978"/>
      <c r="S3" s="248" t="s">
        <v>7</v>
      </c>
      <c r="T3" s="14"/>
    </row>
    <row r="4" spans="1:20" ht="16.5">
      <c r="A4" s="979" t="str">
        <f>'B. Summary of Requirements '!A59:X59</f>
        <v>Community Relations Service</v>
      </c>
      <c r="B4" s="972"/>
      <c r="C4" s="972"/>
      <c r="D4" s="972"/>
      <c r="E4" s="972"/>
      <c r="F4" s="972"/>
      <c r="G4" s="972"/>
      <c r="H4" s="972"/>
      <c r="I4" s="972"/>
      <c r="J4" s="972"/>
      <c r="K4" s="972"/>
      <c r="L4" s="972"/>
      <c r="M4" s="972"/>
      <c r="N4" s="972"/>
      <c r="O4" s="972"/>
      <c r="P4" s="972"/>
      <c r="Q4" s="972"/>
      <c r="R4" s="972"/>
      <c r="S4" s="248" t="s">
        <v>7</v>
      </c>
      <c r="T4" s="14"/>
    </row>
    <row r="5" spans="1:20" ht="16.5">
      <c r="A5" s="979" t="str">
        <f>+'[3]B. Summary of Requirements '!A6</f>
        <v>Salaries and Expenses</v>
      </c>
      <c r="B5" s="978"/>
      <c r="C5" s="978"/>
      <c r="D5" s="978"/>
      <c r="E5" s="978"/>
      <c r="F5" s="978"/>
      <c r="G5" s="978"/>
      <c r="H5" s="978"/>
      <c r="I5" s="978"/>
      <c r="J5" s="978"/>
      <c r="K5" s="978"/>
      <c r="L5" s="978"/>
      <c r="M5" s="978"/>
      <c r="N5" s="978"/>
      <c r="O5" s="978"/>
      <c r="P5" s="978"/>
      <c r="Q5" s="978"/>
      <c r="R5" s="978"/>
      <c r="S5" s="248" t="s">
        <v>7</v>
      </c>
      <c r="T5" s="14"/>
    </row>
    <row r="6" spans="1:20">
      <c r="A6" s="971" t="s">
        <v>313</v>
      </c>
      <c r="B6" s="972"/>
      <c r="C6" s="972"/>
      <c r="D6" s="972"/>
      <c r="E6" s="972"/>
      <c r="F6" s="972"/>
      <c r="G6" s="972"/>
      <c r="H6" s="972"/>
      <c r="I6" s="972"/>
      <c r="J6" s="972"/>
      <c r="K6" s="972"/>
      <c r="L6" s="972"/>
      <c r="M6" s="972"/>
      <c r="N6" s="972"/>
      <c r="O6" s="972"/>
      <c r="P6" s="972"/>
      <c r="Q6" s="972"/>
      <c r="R6" s="972"/>
      <c r="S6" s="248" t="s">
        <v>7</v>
      </c>
      <c r="T6" s="14"/>
    </row>
    <row r="7" spans="1:20">
      <c r="A7" s="973"/>
      <c r="B7" s="973"/>
      <c r="C7" s="973"/>
      <c r="D7" s="973"/>
      <c r="E7" s="973"/>
      <c r="F7" s="973"/>
      <c r="G7" s="973"/>
      <c r="H7" s="973"/>
      <c r="I7" s="973"/>
      <c r="J7" s="973"/>
      <c r="K7" s="973"/>
      <c r="L7" s="973"/>
      <c r="M7" s="973"/>
      <c r="N7" s="973"/>
      <c r="O7" s="973"/>
      <c r="P7" s="973"/>
      <c r="Q7" s="973"/>
      <c r="R7" s="973"/>
      <c r="S7" s="248" t="s">
        <v>7</v>
      </c>
      <c r="T7" s="14"/>
    </row>
    <row r="8" spans="1:20">
      <c r="A8" s="974"/>
      <c r="B8" s="974"/>
      <c r="C8" s="974"/>
      <c r="D8" s="974"/>
      <c r="E8" s="974"/>
      <c r="F8" s="974"/>
      <c r="G8" s="974"/>
      <c r="H8" s="974"/>
      <c r="I8" s="974"/>
      <c r="J8" s="974"/>
      <c r="K8" s="974"/>
      <c r="L8" s="974"/>
      <c r="M8" s="974"/>
      <c r="N8" s="974"/>
      <c r="O8" s="974"/>
      <c r="P8" s="974"/>
      <c r="Q8" s="974"/>
      <c r="R8" s="974"/>
      <c r="S8" s="248" t="s">
        <v>7</v>
      </c>
      <c r="T8" s="14"/>
    </row>
    <row r="9" spans="1:20" ht="15.75" customHeight="1">
      <c r="A9" s="968" t="s">
        <v>65</v>
      </c>
      <c r="B9" s="952" t="s">
        <v>473</v>
      </c>
      <c r="C9" s="953"/>
      <c r="D9" s="954"/>
      <c r="E9" s="960" t="s">
        <v>327</v>
      </c>
      <c r="F9" s="961"/>
      <c r="G9" s="962"/>
      <c r="H9" s="960" t="s">
        <v>328</v>
      </c>
      <c r="I9" s="961"/>
      <c r="J9" s="962"/>
      <c r="K9" s="952" t="s">
        <v>35</v>
      </c>
      <c r="L9" s="953"/>
      <c r="M9" s="954"/>
      <c r="N9" s="966" t="s">
        <v>0</v>
      </c>
      <c r="O9" s="980" t="s">
        <v>1</v>
      </c>
      <c r="P9" s="952" t="s">
        <v>3</v>
      </c>
      <c r="Q9" s="953"/>
      <c r="R9" s="954"/>
      <c r="S9" s="248" t="s">
        <v>7</v>
      </c>
      <c r="T9" s="14"/>
    </row>
    <row r="10" spans="1:20" ht="40.5" customHeight="1">
      <c r="A10" s="969"/>
      <c r="B10" s="955"/>
      <c r="C10" s="956"/>
      <c r="D10" s="957"/>
      <c r="E10" s="963"/>
      <c r="F10" s="964"/>
      <c r="G10" s="965"/>
      <c r="H10" s="963"/>
      <c r="I10" s="964"/>
      <c r="J10" s="965"/>
      <c r="K10" s="955"/>
      <c r="L10" s="956"/>
      <c r="M10" s="957"/>
      <c r="N10" s="967"/>
      <c r="O10" s="981"/>
      <c r="P10" s="955"/>
      <c r="Q10" s="956"/>
      <c r="R10" s="957"/>
      <c r="S10" s="248" t="s">
        <v>7</v>
      </c>
      <c r="T10" s="14"/>
    </row>
    <row r="11" spans="1:20" ht="45" customHeight="1" thickBot="1">
      <c r="A11" s="970"/>
      <c r="B11" s="230" t="s">
        <v>336</v>
      </c>
      <c r="C11" s="231" t="s">
        <v>69</v>
      </c>
      <c r="D11" s="231" t="s">
        <v>338</v>
      </c>
      <c r="E11" s="230" t="s">
        <v>336</v>
      </c>
      <c r="F11" s="231" t="s">
        <v>69</v>
      </c>
      <c r="G11" s="231" t="s">
        <v>338</v>
      </c>
      <c r="H11" s="230" t="s">
        <v>336</v>
      </c>
      <c r="I11" s="231" t="s">
        <v>69</v>
      </c>
      <c r="J11" s="231" t="s">
        <v>338</v>
      </c>
      <c r="K11" s="230" t="s">
        <v>336</v>
      </c>
      <c r="L11" s="231" t="s">
        <v>69</v>
      </c>
      <c r="M11" s="231" t="s">
        <v>338</v>
      </c>
      <c r="N11" s="561" t="s">
        <v>338</v>
      </c>
      <c r="O11" s="562" t="s">
        <v>338</v>
      </c>
      <c r="P11" s="230" t="s">
        <v>336</v>
      </c>
      <c r="Q11" s="231" t="s">
        <v>69</v>
      </c>
      <c r="R11" s="232" t="s">
        <v>338</v>
      </c>
      <c r="S11" s="248" t="s">
        <v>7</v>
      </c>
      <c r="T11" s="14"/>
    </row>
    <row r="12" spans="1:20" ht="31.5">
      <c r="A12" s="587" t="s">
        <v>443</v>
      </c>
      <c r="B12" s="508">
        <v>56</v>
      </c>
      <c r="C12" s="490">
        <v>56</v>
      </c>
      <c r="D12" s="490">
        <v>11479</v>
      </c>
      <c r="E12" s="508"/>
      <c r="F12" s="490"/>
      <c r="G12" s="490"/>
      <c r="H12" s="508"/>
      <c r="I12" s="490"/>
      <c r="J12" s="490"/>
      <c r="K12" s="508"/>
      <c r="L12" s="490"/>
      <c r="M12" s="490"/>
      <c r="N12" s="478"/>
      <c r="O12" s="490"/>
      <c r="P12" s="508">
        <f t="shared" ref="P12:R15" si="0">B12+E12+H12+K12</f>
        <v>56</v>
      </c>
      <c r="Q12" s="490">
        <f t="shared" si="0"/>
        <v>56</v>
      </c>
      <c r="R12" s="471">
        <f t="shared" si="0"/>
        <v>11479</v>
      </c>
      <c r="S12" s="248" t="s">
        <v>7</v>
      </c>
      <c r="T12" s="14"/>
    </row>
    <row r="13" spans="1:20">
      <c r="A13" s="563"/>
      <c r="B13" s="508"/>
      <c r="C13" s="490"/>
      <c r="D13" s="490"/>
      <c r="E13" s="508"/>
      <c r="F13" s="490"/>
      <c r="G13" s="490"/>
      <c r="H13" s="508"/>
      <c r="I13" s="490"/>
      <c r="J13" s="490"/>
      <c r="K13" s="508"/>
      <c r="L13" s="490"/>
      <c r="M13" s="490"/>
      <c r="N13" s="478"/>
      <c r="O13" s="490"/>
      <c r="P13" s="508">
        <f t="shared" si="0"/>
        <v>0</v>
      </c>
      <c r="Q13" s="490">
        <f t="shared" si="0"/>
        <v>0</v>
      </c>
      <c r="R13" s="471">
        <f t="shared" si="0"/>
        <v>0</v>
      </c>
      <c r="S13" s="248" t="s">
        <v>7</v>
      </c>
      <c r="T13" s="14"/>
    </row>
    <row r="14" spans="1:20">
      <c r="A14" s="563"/>
      <c r="B14" s="508"/>
      <c r="C14" s="490"/>
      <c r="D14" s="490"/>
      <c r="E14" s="508"/>
      <c r="F14" s="490"/>
      <c r="G14" s="490"/>
      <c r="H14" s="508"/>
      <c r="I14" s="490"/>
      <c r="J14" s="490"/>
      <c r="K14" s="508"/>
      <c r="L14" s="490"/>
      <c r="M14" s="490"/>
      <c r="N14" s="478"/>
      <c r="O14" s="490"/>
      <c r="P14" s="508">
        <f t="shared" si="0"/>
        <v>0</v>
      </c>
      <c r="Q14" s="490">
        <f t="shared" si="0"/>
        <v>0</v>
      </c>
      <c r="R14" s="471">
        <f t="shared" si="0"/>
        <v>0</v>
      </c>
      <c r="S14" s="248" t="s">
        <v>7</v>
      </c>
      <c r="T14" s="14"/>
    </row>
    <row r="15" spans="1:20">
      <c r="A15" s="564"/>
      <c r="B15" s="565"/>
      <c r="C15" s="566"/>
      <c r="D15" s="566"/>
      <c r="E15" s="565"/>
      <c r="F15" s="566"/>
      <c r="G15" s="566"/>
      <c r="H15" s="565"/>
      <c r="I15" s="566"/>
      <c r="J15" s="566"/>
      <c r="K15" s="565"/>
      <c r="L15" s="566"/>
      <c r="M15" s="566"/>
      <c r="N15" s="567"/>
      <c r="O15" s="566"/>
      <c r="P15" s="565">
        <f t="shared" si="0"/>
        <v>0</v>
      </c>
      <c r="Q15" s="566">
        <f t="shared" si="0"/>
        <v>0</v>
      </c>
      <c r="R15" s="568">
        <f t="shared" si="0"/>
        <v>0</v>
      </c>
      <c r="S15" s="248" t="s">
        <v>7</v>
      </c>
      <c r="T15" s="14"/>
    </row>
    <row r="16" spans="1:20">
      <c r="A16" s="236" t="s">
        <v>345</v>
      </c>
      <c r="B16" s="237">
        <f t="shared" ref="B16:R16" si="1">SUM(B12:B15)</f>
        <v>56</v>
      </c>
      <c r="C16" s="238">
        <f t="shared" si="1"/>
        <v>56</v>
      </c>
      <c r="D16" s="239">
        <f>SUM(D12:D15)</f>
        <v>11479</v>
      </c>
      <c r="E16" s="237">
        <f t="shared" si="1"/>
        <v>0</v>
      </c>
      <c r="F16" s="238">
        <f t="shared" si="1"/>
        <v>0</v>
      </c>
      <c r="G16" s="240">
        <f t="shared" si="1"/>
        <v>0</v>
      </c>
      <c r="H16" s="237">
        <f t="shared" si="1"/>
        <v>0</v>
      </c>
      <c r="I16" s="238">
        <f>SUM(I12:I15)</f>
        <v>0</v>
      </c>
      <c r="J16" s="239">
        <f t="shared" si="1"/>
        <v>0</v>
      </c>
      <c r="K16" s="237">
        <f t="shared" si="1"/>
        <v>0</v>
      </c>
      <c r="L16" s="238">
        <f t="shared" si="1"/>
        <v>0</v>
      </c>
      <c r="M16" s="239">
        <f t="shared" si="1"/>
        <v>0</v>
      </c>
      <c r="N16" s="569">
        <f t="shared" si="1"/>
        <v>0</v>
      </c>
      <c r="O16" s="239">
        <f t="shared" si="1"/>
        <v>0</v>
      </c>
      <c r="P16" s="237">
        <f t="shared" si="1"/>
        <v>56</v>
      </c>
      <c r="Q16" s="238">
        <f>SUM(Q12:Q15)</f>
        <v>56</v>
      </c>
      <c r="R16" s="241">
        <f t="shared" si="1"/>
        <v>11479</v>
      </c>
      <c r="S16" s="248" t="s">
        <v>7</v>
      </c>
      <c r="T16" s="14"/>
    </row>
    <row r="17" spans="1:20">
      <c r="A17" s="603" t="s">
        <v>320</v>
      </c>
      <c r="B17" s="505" t="s">
        <v>337</v>
      </c>
      <c r="C17" s="506"/>
      <c r="D17" s="506"/>
      <c r="E17" s="505"/>
      <c r="F17" s="506"/>
      <c r="G17" s="506"/>
      <c r="H17" s="505"/>
      <c r="I17" s="506"/>
      <c r="J17" s="506"/>
      <c r="K17" s="505"/>
      <c r="L17" s="506"/>
      <c r="M17" s="506"/>
      <c r="N17" s="481"/>
      <c r="O17" s="506"/>
      <c r="P17" s="505"/>
      <c r="Q17" s="506">
        <f>C17+F17+I17+L17</f>
        <v>0</v>
      </c>
      <c r="R17" s="507"/>
      <c r="S17" s="248" t="s">
        <v>7</v>
      </c>
      <c r="T17" s="572"/>
    </row>
    <row r="18" spans="1:20">
      <c r="A18" s="603" t="s">
        <v>319</v>
      </c>
      <c r="B18" s="573"/>
      <c r="C18" s="574">
        <f>SUM(C16:C17)</f>
        <v>56</v>
      </c>
      <c r="D18" s="574"/>
      <c r="E18" s="573"/>
      <c r="F18" s="574">
        <f>+F16+F17</f>
        <v>0</v>
      </c>
      <c r="G18" s="574"/>
      <c r="H18" s="573"/>
      <c r="I18" s="574">
        <f>+I16+I17</f>
        <v>0</v>
      </c>
      <c r="J18" s="574"/>
      <c r="K18" s="573"/>
      <c r="L18" s="574">
        <f>+L16+L17</f>
        <v>0</v>
      </c>
      <c r="M18" s="574"/>
      <c r="N18" s="575"/>
      <c r="O18" s="574"/>
      <c r="P18" s="573"/>
      <c r="Q18" s="574">
        <f>SUM(Q16:Q17)</f>
        <v>56</v>
      </c>
      <c r="R18" s="576"/>
      <c r="S18" s="248" t="s">
        <v>7</v>
      </c>
      <c r="T18" s="14"/>
    </row>
    <row r="19" spans="1:20">
      <c r="A19" s="577" t="s">
        <v>321</v>
      </c>
      <c r="B19" s="508"/>
      <c r="C19" s="490"/>
      <c r="D19" s="490"/>
      <c r="E19" s="508"/>
      <c r="F19" s="490"/>
      <c r="G19" s="490"/>
      <c r="H19" s="508"/>
      <c r="I19" s="490"/>
      <c r="J19" s="490"/>
      <c r="K19" s="508"/>
      <c r="L19" s="490"/>
      <c r="M19" s="490"/>
      <c r="N19" s="478"/>
      <c r="O19" s="490"/>
      <c r="P19" s="508"/>
      <c r="Q19" s="490"/>
      <c r="R19" s="471"/>
      <c r="S19" s="248" t="s">
        <v>7</v>
      </c>
      <c r="T19" s="14"/>
    </row>
    <row r="20" spans="1:20">
      <c r="A20" s="578" t="s">
        <v>74</v>
      </c>
      <c r="B20" s="508"/>
      <c r="C20" s="490"/>
      <c r="D20" s="490"/>
      <c r="E20" s="508"/>
      <c r="F20" s="490"/>
      <c r="G20" s="490"/>
      <c r="H20" s="508"/>
      <c r="I20" s="490"/>
      <c r="J20" s="490"/>
      <c r="K20" s="508"/>
      <c r="L20" s="490"/>
      <c r="M20" s="490"/>
      <c r="N20" s="478"/>
      <c r="O20" s="490"/>
      <c r="P20" s="508"/>
      <c r="Q20" s="490">
        <f>C20+F20+I20+L20</f>
        <v>0</v>
      </c>
      <c r="R20" s="471"/>
      <c r="S20" s="248" t="s">
        <v>7</v>
      </c>
      <c r="T20" s="14"/>
    </row>
    <row r="21" spans="1:20">
      <c r="A21" s="579" t="s">
        <v>131</v>
      </c>
      <c r="B21" s="505"/>
      <c r="C21" s="506"/>
      <c r="D21" s="506"/>
      <c r="E21" s="505"/>
      <c r="F21" s="506"/>
      <c r="G21" s="506"/>
      <c r="H21" s="505"/>
      <c r="I21" s="506"/>
      <c r="J21" s="506"/>
      <c r="K21" s="505"/>
      <c r="L21" s="506"/>
      <c r="M21" s="506"/>
      <c r="N21" s="481"/>
      <c r="O21" s="506"/>
      <c r="P21" s="505"/>
      <c r="Q21" s="506">
        <f>C21+F21+I21+L21</f>
        <v>0</v>
      </c>
      <c r="R21" s="507"/>
      <c r="S21" s="248" t="s">
        <v>7</v>
      </c>
      <c r="T21" s="14"/>
    </row>
    <row r="22" spans="1:20">
      <c r="A22" s="603" t="s">
        <v>322</v>
      </c>
      <c r="B22" s="505"/>
      <c r="C22" s="506">
        <f>C21+C20+C18</f>
        <v>56</v>
      </c>
      <c r="D22" s="580"/>
      <c r="E22" s="505"/>
      <c r="F22" s="506">
        <f>F21+F20+F18</f>
        <v>0</v>
      </c>
      <c r="G22" s="580"/>
      <c r="H22" s="505"/>
      <c r="I22" s="506">
        <f>I21+I20+I18</f>
        <v>0</v>
      </c>
      <c r="J22" s="580"/>
      <c r="K22" s="505"/>
      <c r="L22" s="506">
        <f>L21+L20+L18</f>
        <v>0</v>
      </c>
      <c r="M22" s="580"/>
      <c r="N22" s="581"/>
      <c r="O22" s="580"/>
      <c r="P22" s="505"/>
      <c r="Q22" s="506">
        <f>Q21+Q20+Q18</f>
        <v>56</v>
      </c>
      <c r="R22" s="582"/>
      <c r="S22" s="248" t="s">
        <v>7</v>
      </c>
      <c r="T22" s="14"/>
    </row>
    <row r="23" spans="1:20" ht="21" customHeight="1">
      <c r="A23" s="14"/>
      <c r="B23" s="1"/>
      <c r="C23" s="1"/>
      <c r="D23" s="1"/>
      <c r="E23" s="1"/>
      <c r="F23" s="1"/>
      <c r="G23" s="1"/>
      <c r="H23" s="1"/>
      <c r="I23" s="1"/>
      <c r="J23" s="1"/>
      <c r="K23" s="1"/>
      <c r="L23" s="1"/>
      <c r="M23" s="1"/>
      <c r="N23" s="1"/>
      <c r="O23" s="1"/>
      <c r="P23" s="1"/>
      <c r="Q23" s="1"/>
      <c r="R23" s="1"/>
      <c r="S23" s="249"/>
      <c r="T23" s="14"/>
    </row>
    <row r="24" spans="1:20">
      <c r="A24" s="1"/>
      <c r="B24" s="14"/>
      <c r="C24" s="1"/>
      <c r="D24" s="1"/>
      <c r="E24" s="1"/>
      <c r="F24" s="1"/>
      <c r="G24" s="1"/>
      <c r="H24" s="1"/>
      <c r="I24" s="1"/>
      <c r="J24" s="2"/>
      <c r="K24" s="1"/>
      <c r="L24" s="1"/>
      <c r="M24" s="1"/>
      <c r="N24" s="1"/>
      <c r="O24" s="1"/>
      <c r="P24" s="1"/>
      <c r="Q24" s="1"/>
      <c r="R24" s="1"/>
      <c r="S24" s="248"/>
      <c r="T24" s="14"/>
    </row>
    <row r="25" spans="1:20" ht="21" customHeight="1">
      <c r="A25" s="1"/>
      <c r="B25" s="14"/>
      <c r="C25" s="1"/>
      <c r="D25" s="1"/>
      <c r="E25" s="1"/>
      <c r="F25" s="1"/>
      <c r="G25" s="1"/>
      <c r="H25" s="1"/>
      <c r="I25" s="1"/>
      <c r="J25" s="2"/>
      <c r="K25" s="1"/>
      <c r="L25" s="1"/>
      <c r="M25" s="1"/>
      <c r="N25" s="1"/>
      <c r="O25" s="1"/>
      <c r="P25" s="1"/>
      <c r="Q25" s="1"/>
      <c r="R25" s="1"/>
      <c r="S25" s="248"/>
      <c r="T25" s="14"/>
    </row>
    <row r="26" spans="1:20">
      <c r="A26" s="1"/>
      <c r="B26" s="14"/>
      <c r="C26" s="1"/>
      <c r="D26" s="1"/>
      <c r="E26" s="1"/>
      <c r="F26" s="1"/>
      <c r="G26" s="1"/>
      <c r="H26" s="1"/>
      <c r="I26" s="1"/>
      <c r="J26" s="2"/>
      <c r="K26" s="1"/>
      <c r="L26" s="1"/>
      <c r="M26" s="1"/>
      <c r="N26" s="1"/>
      <c r="O26" s="1"/>
      <c r="P26" s="1"/>
      <c r="Q26" s="1"/>
      <c r="R26" s="1"/>
      <c r="S26" s="248"/>
      <c r="T26" s="14"/>
    </row>
    <row r="27" spans="1:20">
      <c r="A27" s="1"/>
      <c r="B27" s="14"/>
      <c r="C27" s="1"/>
      <c r="D27" s="1"/>
      <c r="E27" s="1"/>
      <c r="F27" s="1"/>
      <c r="G27" s="1"/>
      <c r="H27" s="1"/>
      <c r="I27" s="1"/>
      <c r="J27" s="2"/>
      <c r="K27" s="1"/>
      <c r="L27" s="1"/>
      <c r="M27" s="1"/>
      <c r="N27" s="1"/>
      <c r="O27" s="1"/>
      <c r="P27" s="1"/>
      <c r="Q27" s="1"/>
      <c r="R27" s="1"/>
      <c r="S27" s="248"/>
      <c r="T27" s="14"/>
    </row>
    <row r="28" spans="1:20">
      <c r="A28" s="1"/>
      <c r="B28" s="462"/>
      <c r="C28" s="462"/>
      <c r="D28" s="462"/>
      <c r="E28" s="462"/>
      <c r="F28" s="462"/>
      <c r="G28" s="462"/>
      <c r="H28" s="462"/>
      <c r="I28" s="462"/>
      <c r="J28" s="462"/>
      <c r="K28" s="462"/>
      <c r="L28" s="462"/>
      <c r="M28" s="462"/>
      <c r="N28" s="462"/>
      <c r="O28" s="462"/>
      <c r="P28" s="1"/>
      <c r="Q28" s="1"/>
      <c r="R28" s="1"/>
      <c r="S28" s="248"/>
      <c r="T28" s="14"/>
    </row>
    <row r="29" spans="1:20">
      <c r="A29" s="217"/>
      <c r="B29" s="1"/>
      <c r="C29" s="1"/>
      <c r="D29" s="1"/>
      <c r="E29" s="1"/>
      <c r="F29" s="1"/>
      <c r="G29" s="1"/>
      <c r="H29" s="1"/>
      <c r="I29" s="1"/>
      <c r="J29" s="2"/>
      <c r="K29" s="1"/>
      <c r="L29" s="1"/>
      <c r="M29" s="1"/>
      <c r="N29" s="1"/>
      <c r="O29" s="1"/>
      <c r="P29" s="1"/>
      <c r="Q29" s="1"/>
      <c r="R29" s="1"/>
      <c r="S29" s="249"/>
      <c r="T29" s="14"/>
    </row>
    <row r="30" spans="1:20">
      <c r="A30" s="32"/>
      <c r="B30" s="32"/>
      <c r="C30" s="32"/>
      <c r="D30" s="32"/>
      <c r="E30" s="32"/>
      <c r="F30" s="32"/>
      <c r="G30" s="32"/>
      <c r="H30" s="32"/>
      <c r="I30" s="32"/>
      <c r="J30" s="32"/>
      <c r="K30" s="1"/>
      <c r="L30" s="1"/>
      <c r="M30" s="1"/>
      <c r="N30" s="1"/>
      <c r="O30" s="1"/>
      <c r="P30" s="1"/>
      <c r="Q30" s="1"/>
      <c r="R30" s="1"/>
      <c r="S30" s="249"/>
      <c r="T30" s="14"/>
    </row>
    <row r="31" spans="1:20">
      <c r="A31" s="958"/>
      <c r="B31" s="951"/>
      <c r="C31" s="951"/>
      <c r="D31" s="951"/>
      <c r="E31" s="951"/>
      <c r="F31" s="951"/>
      <c r="G31" s="951"/>
      <c r="H31" s="951"/>
      <c r="I31" s="951"/>
      <c r="J31" s="951"/>
      <c r="K31" s="951"/>
      <c r="L31" s="951"/>
      <c r="M31" s="951"/>
      <c r="N31" s="951"/>
      <c r="O31" s="951"/>
      <c r="P31" s="951"/>
      <c r="Q31" s="951"/>
      <c r="R31" s="951"/>
      <c r="S31" s="14"/>
      <c r="T31" s="14"/>
    </row>
    <row r="32" spans="1:20">
      <c r="A32" s="583"/>
      <c r="B32" s="57"/>
      <c r="C32" s="57"/>
      <c r="D32" s="57"/>
      <c r="E32" s="57"/>
      <c r="F32" s="57"/>
      <c r="G32" s="57"/>
      <c r="H32" s="57"/>
      <c r="I32" s="57"/>
      <c r="J32" s="57"/>
      <c r="K32" s="57"/>
      <c r="L32" s="57"/>
      <c r="M32" s="57"/>
      <c r="N32" s="57"/>
      <c r="O32" s="57"/>
      <c r="P32" s="57"/>
      <c r="Q32" s="57"/>
      <c r="R32" s="57"/>
      <c r="S32" s="14"/>
      <c r="T32" s="14"/>
    </row>
    <row r="33" spans="1:20">
      <c r="A33" s="959"/>
      <c r="B33" s="949"/>
      <c r="C33" s="949"/>
      <c r="D33" s="949"/>
      <c r="E33" s="949"/>
      <c r="F33" s="949"/>
      <c r="G33" s="949"/>
      <c r="H33" s="949"/>
      <c r="I33" s="949"/>
      <c r="J33" s="949"/>
      <c r="K33" s="949"/>
      <c r="L33" s="949"/>
      <c r="M33" s="949"/>
      <c r="N33" s="949"/>
      <c r="O33" s="949"/>
      <c r="P33" s="949"/>
      <c r="Q33" s="949"/>
      <c r="R33" s="949"/>
      <c r="S33" s="14"/>
      <c r="T33" s="14"/>
    </row>
    <row r="34" spans="1:20">
      <c r="A34" s="948"/>
      <c r="B34" s="949"/>
      <c r="C34" s="949"/>
      <c r="D34" s="949"/>
      <c r="E34" s="949"/>
      <c r="F34" s="949"/>
      <c r="G34" s="949"/>
      <c r="H34" s="949"/>
      <c r="I34" s="949"/>
      <c r="J34" s="949"/>
      <c r="K34" s="949"/>
      <c r="L34" s="949"/>
      <c r="M34" s="949"/>
      <c r="N34" s="949"/>
      <c r="O34" s="949"/>
      <c r="P34" s="949"/>
      <c r="Q34" s="949"/>
      <c r="R34" s="949"/>
      <c r="S34" s="14"/>
      <c r="T34" s="14"/>
    </row>
    <row r="35" spans="1:20" ht="18" customHeight="1">
      <c r="A35" s="959"/>
      <c r="B35" s="948"/>
      <c r="C35" s="948"/>
      <c r="D35" s="948"/>
      <c r="E35" s="948"/>
      <c r="F35" s="948"/>
      <c r="G35" s="948"/>
      <c r="H35" s="948"/>
      <c r="I35" s="948"/>
      <c r="J35" s="948"/>
      <c r="K35" s="948"/>
      <c r="L35" s="948"/>
      <c r="M35" s="948"/>
      <c r="N35" s="948"/>
      <c r="O35" s="948"/>
      <c r="P35" s="948"/>
      <c r="Q35" s="948"/>
      <c r="R35" s="948"/>
      <c r="S35" s="14"/>
      <c r="T35" s="14"/>
    </row>
    <row r="36" spans="1:20" ht="18" customHeight="1">
      <c r="A36" s="54"/>
      <c r="B36" s="54"/>
      <c r="C36" s="54"/>
      <c r="D36" s="54"/>
      <c r="E36" s="54"/>
      <c r="F36" s="54"/>
      <c r="G36" s="54"/>
      <c r="H36" s="54"/>
      <c r="I36" s="54"/>
      <c r="J36" s="54"/>
      <c r="K36" s="54"/>
      <c r="L36" s="54"/>
      <c r="M36" s="54"/>
      <c r="N36" s="54"/>
      <c r="O36" s="54"/>
      <c r="P36" s="54"/>
      <c r="Q36" s="54"/>
      <c r="R36" s="54"/>
      <c r="S36" s="14"/>
      <c r="T36" s="14"/>
    </row>
    <row r="37" spans="1:20">
      <c r="A37" s="54"/>
      <c r="B37" s="54"/>
      <c r="C37" s="54"/>
      <c r="D37" s="54"/>
      <c r="E37" s="54"/>
      <c r="F37" s="54"/>
      <c r="G37" s="54"/>
      <c r="H37" s="54"/>
      <c r="I37" s="54"/>
      <c r="J37" s="54"/>
      <c r="K37" s="54"/>
      <c r="L37" s="54"/>
      <c r="M37" s="54"/>
      <c r="N37" s="54"/>
      <c r="O37" s="54"/>
      <c r="P37" s="54"/>
      <c r="Q37" s="54"/>
      <c r="R37" s="54"/>
      <c r="S37" s="14"/>
      <c r="T37" s="14"/>
    </row>
    <row r="38" spans="1:20" s="14" customFormat="1">
      <c r="A38" s="948"/>
      <c r="B38" s="948"/>
      <c r="C38" s="948"/>
      <c r="D38" s="948"/>
      <c r="E38" s="948"/>
      <c r="F38" s="948"/>
      <c r="G38" s="948"/>
      <c r="H38" s="948"/>
      <c r="I38" s="948"/>
      <c r="J38" s="948"/>
      <c r="K38" s="948"/>
      <c r="L38" s="948"/>
      <c r="M38" s="948"/>
      <c r="N38" s="948"/>
      <c r="O38" s="948"/>
      <c r="P38" s="948"/>
      <c r="Q38" s="948"/>
      <c r="R38" s="948"/>
    </row>
    <row r="39" spans="1:20" s="14" customFormat="1" ht="7.5" customHeight="1">
      <c r="A39" s="584"/>
      <c r="B39" s="584"/>
      <c r="C39" s="584"/>
      <c r="D39" s="584"/>
      <c r="E39" s="584"/>
      <c r="F39" s="584"/>
      <c r="G39" s="584"/>
      <c r="H39" s="584"/>
      <c r="I39" s="584"/>
      <c r="J39" s="584"/>
      <c r="K39" s="584"/>
      <c r="L39" s="584"/>
      <c r="M39" s="584"/>
      <c r="N39" s="584"/>
      <c r="O39" s="584"/>
      <c r="P39" s="584"/>
      <c r="Q39" s="584"/>
      <c r="R39" s="584"/>
    </row>
    <row r="40" spans="1:20" s="14" customFormat="1">
      <c r="A40" s="585"/>
      <c r="B40" s="584"/>
      <c r="C40" s="584"/>
      <c r="D40" s="584"/>
      <c r="E40" s="584"/>
      <c r="F40" s="584"/>
      <c r="G40" s="584"/>
      <c r="H40" s="584"/>
      <c r="I40" s="584"/>
      <c r="J40" s="584"/>
      <c r="K40" s="584"/>
      <c r="L40" s="584"/>
      <c r="M40" s="584"/>
      <c r="N40" s="584"/>
      <c r="O40" s="584"/>
      <c r="P40" s="584"/>
      <c r="Q40" s="584"/>
      <c r="R40" s="584"/>
    </row>
    <row r="41" spans="1:20" s="14" customFormat="1" ht="11.25" customHeight="1">
      <c r="A41" s="54"/>
      <c r="B41" s="54"/>
      <c r="C41" s="54"/>
      <c r="D41" s="54"/>
      <c r="E41" s="54"/>
      <c r="F41" s="54"/>
      <c r="G41" s="54"/>
      <c r="H41" s="54"/>
      <c r="I41" s="54"/>
      <c r="J41" s="54"/>
      <c r="K41" s="54"/>
      <c r="L41" s="54"/>
      <c r="M41" s="54"/>
      <c r="N41" s="54"/>
      <c r="O41" s="54"/>
      <c r="P41" s="54"/>
      <c r="Q41" s="54"/>
      <c r="R41" s="54"/>
    </row>
    <row r="42" spans="1:20" s="14" customFormat="1" ht="15" customHeight="1">
      <c r="A42" s="948"/>
      <c r="B42" s="949"/>
      <c r="C42" s="949"/>
      <c r="D42" s="949"/>
      <c r="E42" s="949"/>
      <c r="F42" s="949"/>
      <c r="G42" s="949"/>
      <c r="H42" s="949"/>
      <c r="I42" s="949"/>
      <c r="J42" s="949"/>
      <c r="K42" s="949"/>
      <c r="L42" s="949"/>
      <c r="M42" s="949"/>
      <c r="N42" s="949"/>
      <c r="O42" s="949"/>
      <c r="P42" s="949"/>
      <c r="Q42" s="949"/>
      <c r="R42" s="949"/>
    </row>
    <row r="43" spans="1:20">
      <c r="A43" s="516"/>
      <c r="B43" s="516"/>
      <c r="C43" s="516"/>
      <c r="D43" s="516"/>
      <c r="E43" s="516"/>
      <c r="F43" s="516"/>
      <c r="G43" s="516"/>
      <c r="H43" s="516"/>
      <c r="I43" s="516"/>
      <c r="J43" s="516"/>
      <c r="K43" s="516"/>
      <c r="L43" s="516"/>
      <c r="M43" s="516"/>
      <c r="N43" s="516"/>
      <c r="O43" s="516"/>
      <c r="P43" s="516"/>
      <c r="Q43" s="516"/>
      <c r="R43" s="586"/>
      <c r="S43" s="14"/>
      <c r="T43" s="14"/>
    </row>
    <row r="44" spans="1:20" ht="18" customHeight="1">
      <c r="A44" s="950"/>
      <c r="B44" s="951"/>
      <c r="C44" s="951"/>
      <c r="D44" s="951"/>
      <c r="E44" s="951"/>
      <c r="F44" s="951"/>
      <c r="G44" s="951"/>
      <c r="H44" s="951"/>
      <c r="I44" s="951"/>
      <c r="J44" s="951"/>
      <c r="K44" s="951"/>
      <c r="L44" s="951"/>
      <c r="M44" s="951"/>
      <c r="N44" s="951"/>
      <c r="O44" s="951"/>
      <c r="P44" s="951"/>
      <c r="Q44" s="951"/>
      <c r="R44" s="951"/>
      <c r="S44" s="951"/>
      <c r="T44" s="14"/>
    </row>
    <row r="45" spans="1:20">
      <c r="A45" s="516"/>
      <c r="B45" s="516"/>
      <c r="C45" s="516"/>
      <c r="D45" s="516"/>
      <c r="E45" s="516"/>
      <c r="F45" s="516"/>
      <c r="G45" s="516"/>
      <c r="H45" s="516"/>
      <c r="I45" s="516"/>
      <c r="J45" s="516"/>
      <c r="K45" s="516"/>
      <c r="L45" s="516"/>
      <c r="M45" s="516"/>
      <c r="P45" s="516"/>
      <c r="Q45" s="516"/>
      <c r="R45" s="516"/>
      <c r="S45" s="586"/>
      <c r="T45" s="249"/>
    </row>
    <row r="46" spans="1:20" ht="18">
      <c r="A46" s="588"/>
      <c r="B46" s="14"/>
      <c r="C46" s="14"/>
      <c r="D46" s="14"/>
      <c r="E46" s="14"/>
      <c r="F46" s="14"/>
      <c r="G46" s="14"/>
      <c r="H46" s="14"/>
      <c r="I46" s="14"/>
      <c r="J46" s="14"/>
      <c r="K46" s="14"/>
      <c r="L46" s="14"/>
      <c r="M46" s="14"/>
      <c r="P46" s="14"/>
      <c r="Q46" s="14"/>
      <c r="R46" s="14"/>
      <c r="S46" s="14"/>
      <c r="T46" s="249"/>
    </row>
  </sheetData>
  <mergeCells count="23">
    <mergeCell ref="A6:R6"/>
    <mergeCell ref="A1:R1"/>
    <mergeCell ref="A2:R2"/>
    <mergeCell ref="A3:R3"/>
    <mergeCell ref="A4:R4"/>
    <mergeCell ref="A5:R5"/>
    <mergeCell ref="A7:R7"/>
    <mergeCell ref="A8:R8"/>
    <mergeCell ref="A9:A11"/>
    <mergeCell ref="B9:D10"/>
    <mergeCell ref="E9:G10"/>
    <mergeCell ref="H9:J10"/>
    <mergeCell ref="K9:M10"/>
    <mergeCell ref="N9:N10"/>
    <mergeCell ref="O9:O10"/>
    <mergeCell ref="P9:R10"/>
    <mergeCell ref="A44:S44"/>
    <mergeCell ref="A31:R31"/>
    <mergeCell ref="A33:R33"/>
    <mergeCell ref="A34:R34"/>
    <mergeCell ref="A35:R35"/>
    <mergeCell ref="A38:R38"/>
    <mergeCell ref="A42:R42"/>
  </mergeCells>
  <phoneticPr fontId="46" type="noConversion"/>
  <pageMargins left="0.75" right="0.75" top="1" bottom="1" header="0.5" footer="0.5"/>
  <pageSetup scale="51" orientation="landscape" r:id="rId1"/>
  <headerFooter alignWithMargins="0">
    <oddFooter>&amp;C&amp;"Times New Roman,Regular"&amp;16Exhibit G:  Crosswalk of 2011 Availability</oddFooter>
  </headerFooter>
</worksheet>
</file>

<file path=xl/worksheets/sheet8.xml><?xml version="1.0" encoding="utf-8"?>
<worksheet xmlns="http://schemas.openxmlformats.org/spreadsheetml/2006/main" xmlns:r="http://schemas.openxmlformats.org/officeDocument/2006/relationships">
  <dimension ref="A1:AF33"/>
  <sheetViews>
    <sheetView view="pageBreakPreview" zoomScale="60" zoomScaleNormal="100" workbookViewId="0">
      <selection activeCell="B34" sqref="B34"/>
    </sheetView>
  </sheetViews>
  <sheetFormatPr defaultColWidth="9.6640625" defaultRowHeight="15.75"/>
  <cols>
    <col min="1" max="1" width="4.44140625" style="14" customWidth="1"/>
    <col min="2" max="2" width="45.6640625" style="14" customWidth="1"/>
    <col min="3" max="3" width="6.5546875" style="14" customWidth="1"/>
    <col min="4" max="4" width="5.6640625" style="14" customWidth="1"/>
    <col min="5" max="5" width="10.44140625" style="14" bestFit="1" customWidth="1"/>
    <col min="6" max="7" width="5.6640625" style="14" customWidth="1"/>
    <col min="8" max="8" width="11.77734375" style="14" customWidth="1"/>
    <col min="9" max="10" width="5.6640625" style="14" customWidth="1"/>
    <col min="11" max="11" width="10.44140625" style="14" bestFit="1" customWidth="1"/>
    <col min="12" max="13" width="5.6640625" style="14" customWidth="1"/>
    <col min="14" max="14" width="7.6640625" style="14" customWidth="1"/>
    <col min="15" max="15" width="1.21875" style="82" customWidth="1"/>
    <col min="16" max="16" width="27.5546875" style="14" customWidth="1"/>
    <col min="17" max="20" width="7.6640625" style="14" customWidth="1"/>
    <col min="21" max="21" width="3.6640625" style="14" customWidth="1"/>
    <col min="22" max="24" width="7.6640625" style="14" customWidth="1"/>
    <col min="25" max="25" width="3.6640625" style="14" customWidth="1"/>
    <col min="26" max="28" width="7.6640625" style="14" customWidth="1"/>
    <col min="29" max="29" width="3.6640625" style="14" customWidth="1"/>
    <col min="30" max="32" width="7.6640625" style="14" customWidth="1"/>
    <col min="33" max="16384" width="9.6640625" style="14"/>
  </cols>
  <sheetData>
    <row r="1" spans="1:21" ht="18.75">
      <c r="A1" s="988" t="s">
        <v>43</v>
      </c>
      <c r="B1" s="989"/>
      <c r="C1" s="989"/>
      <c r="D1" s="989"/>
      <c r="E1" s="989"/>
      <c r="F1" s="989"/>
      <c r="G1" s="989"/>
      <c r="H1" s="989"/>
      <c r="I1" s="989"/>
      <c r="J1" s="989"/>
      <c r="K1" s="989"/>
      <c r="L1" s="989"/>
      <c r="M1" s="989"/>
      <c r="N1" s="989"/>
      <c r="O1" s="81" t="s">
        <v>7</v>
      </c>
      <c r="P1" s="1"/>
      <c r="Q1" s="1"/>
      <c r="R1" s="1"/>
      <c r="S1" s="1"/>
      <c r="T1" s="1"/>
      <c r="U1" s="1"/>
    </row>
    <row r="2" spans="1:21" ht="13.9" customHeight="1">
      <c r="A2" s="604"/>
      <c r="O2" s="81" t="s">
        <v>7</v>
      </c>
      <c r="P2" s="1"/>
      <c r="Q2" s="1"/>
      <c r="R2" s="1"/>
      <c r="S2" s="1"/>
      <c r="T2" s="1"/>
      <c r="U2" s="1"/>
    </row>
    <row r="3" spans="1:21" ht="18.75">
      <c r="A3" s="990" t="s">
        <v>125</v>
      </c>
      <c r="B3" s="991"/>
      <c r="C3" s="991"/>
      <c r="D3" s="991"/>
      <c r="E3" s="991"/>
      <c r="F3" s="991"/>
      <c r="G3" s="991"/>
      <c r="H3" s="991"/>
      <c r="I3" s="991"/>
      <c r="J3" s="991"/>
      <c r="K3" s="991"/>
      <c r="L3" s="991"/>
      <c r="M3" s="991"/>
      <c r="N3" s="991"/>
      <c r="O3" s="81" t="s">
        <v>7</v>
      </c>
      <c r="P3" s="1"/>
      <c r="Q3" s="1"/>
      <c r="R3" s="1"/>
      <c r="S3" s="1"/>
      <c r="T3" s="1"/>
      <c r="U3" s="1"/>
    </row>
    <row r="4" spans="1:21" ht="16.5">
      <c r="A4" s="992" t="str">
        <f>'B. Summary of Requirements '!A59:X59</f>
        <v>Community Relations Service</v>
      </c>
      <c r="B4" s="993"/>
      <c r="C4" s="993"/>
      <c r="D4" s="993"/>
      <c r="E4" s="993"/>
      <c r="F4" s="993"/>
      <c r="G4" s="993"/>
      <c r="H4" s="993"/>
      <c r="I4" s="993"/>
      <c r="J4" s="993"/>
      <c r="K4" s="993"/>
      <c r="L4" s="993"/>
      <c r="M4" s="993"/>
      <c r="N4" s="993"/>
      <c r="O4" s="81" t="s">
        <v>7</v>
      </c>
      <c r="P4" s="1"/>
      <c r="Q4" s="1"/>
      <c r="R4" s="1"/>
      <c r="S4" s="1"/>
      <c r="T4" s="1"/>
      <c r="U4" s="1"/>
    </row>
    <row r="5" spans="1:21" ht="16.5">
      <c r="A5" s="992" t="str">
        <f>+'[4]B. Summary of Requirements '!A6</f>
        <v>Salaries and Expenses</v>
      </c>
      <c r="B5" s="991"/>
      <c r="C5" s="991"/>
      <c r="D5" s="991"/>
      <c r="E5" s="991"/>
      <c r="F5" s="991"/>
      <c r="G5" s="991"/>
      <c r="H5" s="991"/>
      <c r="I5" s="991"/>
      <c r="J5" s="991"/>
      <c r="K5" s="991"/>
      <c r="L5" s="991"/>
      <c r="M5" s="991"/>
      <c r="N5" s="991"/>
      <c r="O5" s="81" t="s">
        <v>7</v>
      </c>
      <c r="P5" s="1"/>
      <c r="Q5" s="1"/>
      <c r="R5" s="1"/>
      <c r="S5" s="1"/>
      <c r="T5" s="1"/>
      <c r="U5" s="1"/>
    </row>
    <row r="6" spans="1:21">
      <c r="A6" s="994" t="s">
        <v>313</v>
      </c>
      <c r="B6" s="993"/>
      <c r="C6" s="993"/>
      <c r="D6" s="993"/>
      <c r="E6" s="993"/>
      <c r="F6" s="993"/>
      <c r="G6" s="993"/>
      <c r="H6" s="993"/>
      <c r="I6" s="993"/>
      <c r="J6" s="993"/>
      <c r="K6" s="993"/>
      <c r="L6" s="993"/>
      <c r="M6" s="993"/>
      <c r="N6" s="993"/>
      <c r="O6" s="81" t="s">
        <v>7</v>
      </c>
      <c r="P6" s="1"/>
      <c r="Q6" s="1"/>
      <c r="R6" s="1"/>
      <c r="S6" s="1"/>
      <c r="T6" s="1"/>
      <c r="U6" s="1"/>
    </row>
    <row r="7" spans="1:21">
      <c r="F7" s="717"/>
      <c r="G7" s="717"/>
      <c r="H7" s="717"/>
      <c r="O7" s="81" t="s">
        <v>7</v>
      </c>
      <c r="P7" s="1"/>
      <c r="Q7" s="1"/>
      <c r="R7" s="1"/>
      <c r="S7" s="1"/>
      <c r="T7" s="1"/>
      <c r="U7" s="1"/>
    </row>
    <row r="8" spans="1:21">
      <c r="A8" s="824" t="s">
        <v>332</v>
      </c>
      <c r="B8" s="982"/>
      <c r="C8" s="985" t="s">
        <v>460</v>
      </c>
      <c r="D8" s="986"/>
      <c r="E8" s="987"/>
      <c r="F8" s="985" t="s">
        <v>461</v>
      </c>
      <c r="G8" s="986"/>
      <c r="H8" s="987"/>
      <c r="I8" s="985" t="s">
        <v>62</v>
      </c>
      <c r="J8" s="986"/>
      <c r="K8" s="987"/>
      <c r="L8" s="985" t="s">
        <v>64</v>
      </c>
      <c r="M8" s="986"/>
      <c r="N8" s="987"/>
      <c r="O8" s="81" t="s">
        <v>7</v>
      </c>
      <c r="P8" s="1"/>
      <c r="Q8" s="1"/>
      <c r="R8" s="1"/>
      <c r="S8" s="1"/>
      <c r="T8" s="1"/>
      <c r="U8" s="1"/>
    </row>
    <row r="9" spans="1:21" ht="16.5" thickBot="1">
      <c r="A9" s="983"/>
      <c r="B9" s="984"/>
      <c r="C9" s="230" t="s">
        <v>336</v>
      </c>
      <c r="D9" s="231" t="s">
        <v>69</v>
      </c>
      <c r="E9" s="232" t="s">
        <v>338</v>
      </c>
      <c r="F9" s="230" t="s">
        <v>336</v>
      </c>
      <c r="G9" s="231" t="s">
        <v>69</v>
      </c>
      <c r="H9" s="231" t="s">
        <v>338</v>
      </c>
      <c r="I9" s="230" t="s">
        <v>336</v>
      </c>
      <c r="J9" s="231" t="s">
        <v>69</v>
      </c>
      <c r="K9" s="231" t="s">
        <v>338</v>
      </c>
      <c r="L9" s="230" t="s">
        <v>336</v>
      </c>
      <c r="M9" s="231" t="s">
        <v>69</v>
      </c>
      <c r="N9" s="232" t="s">
        <v>338</v>
      </c>
      <c r="O9" s="81" t="s">
        <v>7</v>
      </c>
      <c r="P9" s="1"/>
      <c r="Q9" s="1"/>
      <c r="R9" s="1"/>
      <c r="S9" s="1"/>
      <c r="T9" s="1"/>
      <c r="U9" s="1"/>
    </row>
    <row r="10" spans="1:21">
      <c r="A10" s="997" t="s">
        <v>442</v>
      </c>
      <c r="B10" s="998"/>
      <c r="C10" s="508">
        <v>0</v>
      </c>
      <c r="D10" s="490">
        <v>0</v>
      </c>
      <c r="E10" s="471">
        <v>0</v>
      </c>
      <c r="F10" s="508">
        <v>0</v>
      </c>
      <c r="G10" s="490">
        <v>0</v>
      </c>
      <c r="H10" s="490">
        <v>0</v>
      </c>
      <c r="I10" s="508">
        <v>0</v>
      </c>
      <c r="J10" s="490">
        <v>0</v>
      </c>
      <c r="K10" s="490">
        <v>0</v>
      </c>
      <c r="L10" s="508">
        <f>I10-C10</f>
        <v>0</v>
      </c>
      <c r="M10" s="490">
        <f>J10-D10</f>
        <v>0</v>
      </c>
      <c r="N10" s="471">
        <f>K10-E10</f>
        <v>0</v>
      </c>
      <c r="O10" s="81" t="s">
        <v>7</v>
      </c>
      <c r="P10" s="1"/>
      <c r="Q10" s="1"/>
      <c r="R10" s="1"/>
      <c r="S10" s="1"/>
      <c r="T10" s="1"/>
      <c r="U10" s="1"/>
    </row>
    <row r="11" spans="1:21" hidden="1">
      <c r="A11" s="999"/>
      <c r="B11" s="1000"/>
      <c r="C11" s="508"/>
      <c r="D11" s="490"/>
      <c r="E11" s="471"/>
      <c r="F11" s="508"/>
      <c r="G11" s="490"/>
      <c r="H11" s="490"/>
      <c r="I11" s="508"/>
      <c r="J11" s="490"/>
      <c r="K11" s="490"/>
      <c r="L11" s="508">
        <f t="shared" ref="L11:N13" si="0">I11-C11</f>
        <v>0</v>
      </c>
      <c r="M11" s="490">
        <f t="shared" si="0"/>
        <v>0</v>
      </c>
      <c r="N11" s="471">
        <f t="shared" si="0"/>
        <v>0</v>
      </c>
      <c r="O11" s="81" t="s">
        <v>7</v>
      </c>
      <c r="P11" s="1"/>
      <c r="Q11" s="1"/>
      <c r="R11" s="1"/>
      <c r="S11" s="1"/>
      <c r="T11" s="1"/>
      <c r="U11" s="1"/>
    </row>
    <row r="12" spans="1:21" hidden="1">
      <c r="A12" s="999"/>
      <c r="B12" s="1000"/>
      <c r="C12" s="508"/>
      <c r="D12" s="490"/>
      <c r="E12" s="471"/>
      <c r="F12" s="508"/>
      <c r="G12" s="490"/>
      <c r="H12" s="490"/>
      <c r="I12" s="508"/>
      <c r="J12" s="490"/>
      <c r="K12" s="490"/>
      <c r="L12" s="508">
        <f t="shared" si="0"/>
        <v>0</v>
      </c>
      <c r="M12" s="490">
        <f t="shared" si="0"/>
        <v>0</v>
      </c>
      <c r="N12" s="471">
        <f t="shared" si="0"/>
        <v>0</v>
      </c>
      <c r="O12" s="81" t="s">
        <v>7</v>
      </c>
      <c r="P12" s="1"/>
      <c r="Q12" s="1"/>
      <c r="R12" s="1"/>
      <c r="S12" s="1"/>
      <c r="T12" s="1"/>
      <c r="U12" s="1"/>
    </row>
    <row r="13" spans="1:21" hidden="1">
      <c r="A13" s="1001"/>
      <c r="B13" s="1002"/>
      <c r="C13" s="565"/>
      <c r="D13" s="566"/>
      <c r="E13" s="568"/>
      <c r="F13" s="565"/>
      <c r="G13" s="566"/>
      <c r="H13" s="566"/>
      <c r="I13" s="565"/>
      <c r="J13" s="566"/>
      <c r="K13" s="566"/>
      <c r="L13" s="718">
        <f>I13-C13</f>
        <v>0</v>
      </c>
      <c r="M13" s="719">
        <f t="shared" si="0"/>
        <v>0</v>
      </c>
      <c r="N13" s="720">
        <f t="shared" si="0"/>
        <v>0</v>
      </c>
      <c r="O13" s="81" t="s">
        <v>7</v>
      </c>
      <c r="P13" s="5"/>
      <c r="Q13" s="5"/>
      <c r="R13" s="1"/>
      <c r="S13" s="1"/>
      <c r="T13" s="1"/>
      <c r="U13" s="1"/>
    </row>
    <row r="14" spans="1:21">
      <c r="A14" s="1003"/>
      <c r="B14" s="883"/>
      <c r="C14" s="314"/>
      <c r="D14" s="315"/>
      <c r="E14" s="316"/>
      <c r="F14" s="314"/>
      <c r="G14" s="317"/>
      <c r="H14" s="317"/>
      <c r="I14" s="314"/>
      <c r="J14" s="317"/>
      <c r="K14" s="317"/>
      <c r="L14" s="314"/>
      <c r="M14" s="317"/>
      <c r="N14" s="316"/>
      <c r="O14" s="81" t="s">
        <v>7</v>
      </c>
      <c r="P14" s="1"/>
      <c r="Q14" s="1"/>
      <c r="R14" s="1"/>
      <c r="S14" s="1"/>
      <c r="T14" s="1"/>
      <c r="U14" s="1"/>
    </row>
    <row r="15" spans="1:21">
      <c r="A15" s="1004" t="s">
        <v>333</v>
      </c>
      <c r="B15" s="1005"/>
      <c r="C15" s="237">
        <f>SUM(C10:C14)</f>
        <v>0</v>
      </c>
      <c r="D15" s="238">
        <f t="shared" ref="D15:M15" si="1">SUM(D10:D14)</f>
        <v>0</v>
      </c>
      <c r="E15" s="241">
        <f t="shared" si="1"/>
        <v>0</v>
      </c>
      <c r="F15" s="237">
        <f t="shared" si="1"/>
        <v>0</v>
      </c>
      <c r="G15" s="238">
        <f t="shared" si="1"/>
        <v>0</v>
      </c>
      <c r="H15" s="239">
        <f>SUM(H10:H14)</f>
        <v>0</v>
      </c>
      <c r="I15" s="237">
        <f t="shared" si="1"/>
        <v>0</v>
      </c>
      <c r="J15" s="238">
        <f t="shared" si="1"/>
        <v>0</v>
      </c>
      <c r="K15" s="239">
        <f t="shared" si="1"/>
        <v>0</v>
      </c>
      <c r="L15" s="237">
        <f>SUM(L10:L14)</f>
        <v>0</v>
      </c>
      <c r="M15" s="238">
        <f t="shared" si="1"/>
        <v>0</v>
      </c>
      <c r="N15" s="241">
        <f>SUM(N10:N14)</f>
        <v>0</v>
      </c>
      <c r="O15" s="81" t="s">
        <v>36</v>
      </c>
      <c r="P15" s="1"/>
      <c r="Q15" s="1"/>
      <c r="R15" s="1"/>
      <c r="S15" s="1"/>
      <c r="T15" s="1"/>
      <c r="U15" s="1"/>
    </row>
    <row r="16" spans="1:21">
      <c r="A16" s="243"/>
      <c r="B16" s="243"/>
      <c r="C16" s="244"/>
      <c r="D16" s="244"/>
      <c r="E16" s="245"/>
      <c r="F16" s="244"/>
      <c r="G16" s="244"/>
      <c r="H16" s="245"/>
      <c r="I16" s="244"/>
      <c r="J16" s="244"/>
      <c r="K16" s="245"/>
      <c r="L16" s="244"/>
      <c r="M16" s="244"/>
      <c r="N16" s="245"/>
      <c r="O16" s="81"/>
      <c r="P16" s="1"/>
      <c r="Q16" s="1"/>
      <c r="R16" s="1"/>
      <c r="S16" s="1"/>
      <c r="T16" s="1"/>
      <c r="U16" s="1"/>
    </row>
    <row r="17" spans="1:32">
      <c r="A17" s="243"/>
      <c r="B17" s="243"/>
      <c r="C17" s="244"/>
      <c r="D17" s="244"/>
      <c r="E17" s="245"/>
      <c r="F17" s="244"/>
      <c r="G17" s="244"/>
      <c r="H17" s="245"/>
      <c r="I17" s="244"/>
      <c r="J17" s="244"/>
      <c r="K17" s="245"/>
      <c r="L17" s="244"/>
      <c r="M17" s="244"/>
      <c r="N17" s="245"/>
      <c r="O17" s="81"/>
      <c r="P17" s="1"/>
      <c r="Q17" s="1"/>
      <c r="R17" s="1"/>
      <c r="S17" s="1"/>
      <c r="T17" s="1"/>
      <c r="U17" s="1"/>
    </row>
    <row r="18" spans="1:32">
      <c r="A18" s="1006"/>
      <c r="B18" s="1007"/>
      <c r="C18" s="1007"/>
      <c r="D18" s="1007"/>
      <c r="E18" s="1007"/>
      <c r="F18" s="1007"/>
      <c r="G18" s="1007"/>
      <c r="H18" s="1007"/>
      <c r="I18" s="1007"/>
      <c r="J18" s="1007"/>
      <c r="K18" s="1007"/>
      <c r="L18" s="1007"/>
      <c r="M18" s="1007"/>
      <c r="N18" s="1007"/>
      <c r="O18" s="81"/>
      <c r="P18" s="15"/>
      <c r="Q18" s="15"/>
      <c r="R18" s="15"/>
      <c r="S18" s="15"/>
      <c r="T18" s="15"/>
      <c r="U18" s="15"/>
      <c r="V18" s="15"/>
      <c r="W18" s="15"/>
      <c r="X18" s="15"/>
      <c r="Y18" s="15"/>
      <c r="Z18" s="15"/>
      <c r="AA18" s="15"/>
      <c r="AB18" s="15"/>
      <c r="AC18" s="15"/>
      <c r="AD18" s="15"/>
      <c r="AE18" s="15"/>
      <c r="AF18" s="15"/>
    </row>
    <row r="19" spans="1:32">
      <c r="A19" s="1"/>
      <c r="B19" s="1"/>
      <c r="C19" s="2"/>
      <c r="D19" s="2"/>
      <c r="E19" s="2"/>
      <c r="F19" s="2"/>
      <c r="G19" s="2"/>
      <c r="H19" s="2"/>
      <c r="I19" s="2"/>
      <c r="J19" s="2"/>
      <c r="K19" s="2"/>
      <c r="L19" s="2"/>
      <c r="M19" s="2"/>
      <c r="N19" s="2"/>
      <c r="P19" s="15"/>
      <c r="Q19" s="15"/>
      <c r="R19" s="15"/>
      <c r="S19" s="15"/>
      <c r="T19" s="15"/>
      <c r="U19" s="15"/>
      <c r="V19" s="15"/>
      <c r="W19" s="15"/>
      <c r="X19" s="15"/>
      <c r="Y19" s="15"/>
      <c r="Z19" s="15"/>
      <c r="AA19" s="15"/>
      <c r="AB19" s="15"/>
      <c r="AC19" s="15"/>
      <c r="AD19" s="15"/>
      <c r="AE19" s="15"/>
      <c r="AF19" s="15"/>
    </row>
    <row r="20" spans="1:32">
      <c r="A20" s="28"/>
      <c r="B20" s="28"/>
      <c r="C20" s="78"/>
      <c r="D20" s="78"/>
      <c r="E20" s="78"/>
      <c r="F20" s="78"/>
      <c r="G20" s="78"/>
      <c r="H20" s="78"/>
      <c r="I20" s="78"/>
      <c r="J20" s="78"/>
      <c r="K20" s="78"/>
      <c r="L20" s="78"/>
      <c r="M20" s="78"/>
      <c r="N20" s="78"/>
      <c r="P20" s="15"/>
      <c r="Q20" s="15"/>
      <c r="R20" s="15"/>
      <c r="S20" s="15"/>
      <c r="T20" s="15"/>
      <c r="U20" s="15"/>
      <c r="V20" s="15"/>
      <c r="W20" s="15"/>
      <c r="X20" s="15"/>
      <c r="Y20" s="15"/>
      <c r="Z20" s="15"/>
      <c r="AA20" s="15"/>
      <c r="AB20" s="15"/>
      <c r="AC20" s="15"/>
      <c r="AD20" s="15"/>
      <c r="AE20" s="15"/>
      <c r="AF20" s="15"/>
    </row>
    <row r="21" spans="1:32">
      <c r="A21" s="32"/>
      <c r="B21" s="32"/>
      <c r="C21" s="32"/>
      <c r="D21" s="32"/>
      <c r="E21" s="32"/>
      <c r="F21" s="32"/>
      <c r="G21" s="32"/>
      <c r="H21" s="32"/>
      <c r="I21" s="32"/>
      <c r="J21" s="32"/>
      <c r="K21" s="32"/>
      <c r="L21" s="32"/>
      <c r="M21" s="32"/>
      <c r="N21" s="32"/>
      <c r="P21" s="15"/>
      <c r="Q21" s="15"/>
      <c r="R21" s="15"/>
      <c r="S21" s="15"/>
      <c r="T21" s="15"/>
      <c r="U21" s="15"/>
      <c r="V21" s="15"/>
      <c r="W21" s="15"/>
      <c r="X21" s="15"/>
      <c r="Y21" s="15"/>
      <c r="Z21" s="15"/>
      <c r="AA21" s="15"/>
      <c r="AB21" s="15"/>
      <c r="AC21" s="15"/>
      <c r="AD21" s="15"/>
      <c r="AE21" s="15"/>
      <c r="AF21" s="15"/>
    </row>
    <row r="22" spans="1:32" ht="18">
      <c r="A22" s="55"/>
      <c r="B22" s="63"/>
      <c r="C22" s="63"/>
      <c r="D22" s="63"/>
      <c r="E22" s="63"/>
      <c r="F22" s="63"/>
      <c r="G22" s="63"/>
      <c r="H22" s="63"/>
      <c r="I22" s="63"/>
      <c r="J22" s="63"/>
      <c r="K22" s="63"/>
      <c r="L22" s="63"/>
      <c r="M22" s="63"/>
      <c r="N22" s="63"/>
      <c r="P22" s="16"/>
      <c r="Q22" s="17"/>
      <c r="R22" s="17"/>
      <c r="S22" s="17"/>
      <c r="T22" s="17"/>
      <c r="U22" s="17"/>
      <c r="V22" s="17"/>
      <c r="W22" s="17"/>
      <c r="X22" s="17"/>
      <c r="Y22" s="17"/>
      <c r="Z22" s="17"/>
      <c r="AA22" s="17"/>
      <c r="AB22" s="17"/>
      <c r="AC22" s="17"/>
      <c r="AD22" s="17"/>
      <c r="AE22" s="17"/>
      <c r="AF22" s="17"/>
    </row>
    <row r="23" spans="1:32" ht="18">
      <c r="A23" s="55"/>
      <c r="B23" s="63"/>
      <c r="C23" s="63"/>
      <c r="D23" s="63"/>
      <c r="E23" s="63"/>
      <c r="F23" s="63"/>
      <c r="G23" s="63"/>
      <c r="H23" s="63"/>
      <c r="I23" s="63"/>
      <c r="J23" s="63"/>
      <c r="K23" s="63"/>
      <c r="L23" s="63"/>
      <c r="M23" s="63"/>
      <c r="N23" s="63"/>
      <c r="P23" s="16"/>
      <c r="Q23" s="17"/>
      <c r="R23" s="17"/>
      <c r="S23" s="17"/>
      <c r="T23" s="17"/>
      <c r="U23" s="17"/>
      <c r="V23" s="17"/>
      <c r="W23" s="17"/>
      <c r="X23" s="17"/>
      <c r="Y23" s="17"/>
      <c r="Z23" s="17"/>
      <c r="AA23" s="17"/>
      <c r="AB23" s="17"/>
      <c r="AC23" s="17"/>
      <c r="AD23" s="17"/>
      <c r="AE23" s="17"/>
      <c r="AF23" s="17"/>
    </row>
    <row r="24" spans="1:32" ht="42.75" customHeight="1">
      <c r="A24" s="995"/>
      <c r="B24" s="995"/>
      <c r="C24" s="995"/>
      <c r="D24" s="995"/>
      <c r="E24" s="995"/>
      <c r="F24" s="995"/>
      <c r="G24" s="995"/>
      <c r="H24" s="995"/>
      <c r="I24" s="995"/>
      <c r="J24" s="995"/>
      <c r="K24" s="995"/>
      <c r="L24" s="995"/>
      <c r="M24" s="995"/>
      <c r="N24" s="996"/>
      <c r="P24" s="16"/>
      <c r="Q24" s="17"/>
      <c r="R24" s="17"/>
      <c r="S24" s="17"/>
      <c r="T24" s="17"/>
      <c r="U24" s="17"/>
      <c r="V24" s="17"/>
      <c r="W24" s="17"/>
      <c r="X24" s="17"/>
      <c r="Y24" s="17"/>
      <c r="Z24" s="17"/>
      <c r="AA24" s="17"/>
      <c r="AB24" s="17"/>
      <c r="AC24" s="17"/>
      <c r="AD24" s="17"/>
      <c r="AE24" s="17"/>
      <c r="AF24" s="17"/>
    </row>
    <row r="25" spans="1:32">
      <c r="A25" s="54"/>
      <c r="B25" s="54"/>
      <c r="C25" s="54"/>
      <c r="D25" s="54"/>
      <c r="E25" s="54"/>
      <c r="F25" s="54"/>
      <c r="G25" s="54"/>
      <c r="H25" s="54"/>
      <c r="I25" s="54"/>
      <c r="J25" s="54"/>
      <c r="K25" s="54"/>
      <c r="L25" s="54"/>
      <c r="M25" s="54"/>
      <c r="N25" s="54"/>
      <c r="P25" s="15"/>
      <c r="Q25" s="15"/>
      <c r="R25" s="15"/>
      <c r="S25" s="15"/>
      <c r="T25" s="15"/>
      <c r="U25" s="15"/>
      <c r="V25" s="15"/>
      <c r="W25" s="15"/>
      <c r="X25" s="15"/>
      <c r="Y25" s="15"/>
      <c r="Z25" s="15"/>
      <c r="AA25" s="15"/>
      <c r="AB25" s="15"/>
      <c r="AC25" s="15"/>
      <c r="AD25" s="15"/>
      <c r="AE25" s="15"/>
      <c r="AF25" s="15"/>
    </row>
    <row r="26" spans="1:32" ht="96.75" customHeight="1">
      <c r="A26" s="1008"/>
      <c r="B26" s="1008"/>
      <c r="C26" s="1008"/>
      <c r="D26" s="1008"/>
      <c r="E26" s="1008"/>
      <c r="F26" s="1008"/>
      <c r="G26" s="1008"/>
      <c r="H26" s="1008"/>
      <c r="I26" s="1008"/>
      <c r="J26" s="1008"/>
      <c r="K26" s="1008"/>
      <c r="L26" s="1008"/>
      <c r="M26" s="1008"/>
      <c r="N26" s="1008"/>
      <c r="P26" s="15"/>
      <c r="Q26" s="15"/>
      <c r="R26" s="15"/>
      <c r="S26" s="15"/>
      <c r="T26" s="15"/>
      <c r="U26" s="15"/>
      <c r="V26" s="15"/>
      <c r="W26" s="15"/>
      <c r="X26" s="15"/>
      <c r="Y26" s="15"/>
      <c r="Z26" s="15"/>
      <c r="AA26" s="15"/>
      <c r="AB26" s="15"/>
      <c r="AC26" s="15"/>
      <c r="AD26" s="15"/>
      <c r="AE26" s="15"/>
      <c r="AF26" s="15"/>
    </row>
    <row r="27" spans="1:32" ht="18.75" customHeight="1">
      <c r="A27" s="70"/>
      <c r="B27" s="70"/>
      <c r="C27" s="70"/>
      <c r="D27" s="70"/>
      <c r="E27" s="70"/>
      <c r="F27" s="70"/>
      <c r="G27" s="70"/>
      <c r="H27" s="70"/>
      <c r="I27" s="70"/>
      <c r="J27" s="70"/>
      <c r="K27" s="70"/>
      <c r="L27" s="70"/>
      <c r="M27" s="70"/>
      <c r="N27" s="70"/>
      <c r="P27" s="15"/>
      <c r="Q27" s="15"/>
      <c r="R27" s="15"/>
      <c r="S27" s="15"/>
      <c r="T27" s="15"/>
      <c r="U27" s="15"/>
      <c r="V27" s="15"/>
      <c r="W27" s="15"/>
      <c r="X27" s="15"/>
      <c r="Y27" s="15"/>
      <c r="Z27" s="15"/>
      <c r="AA27" s="15"/>
      <c r="AB27" s="15"/>
      <c r="AC27" s="15"/>
      <c r="AD27" s="15"/>
      <c r="AE27" s="15"/>
      <c r="AF27" s="15"/>
    </row>
    <row r="28" spans="1:32" ht="15.75" customHeight="1">
      <c r="A28" s="1009"/>
      <c r="B28" s="1009"/>
      <c r="C28" s="1009"/>
      <c r="D28" s="1009"/>
      <c r="E28" s="1009"/>
      <c r="F28" s="1009"/>
      <c r="G28" s="1009"/>
      <c r="H28" s="1009"/>
      <c r="I28" s="1009"/>
      <c r="J28" s="1009"/>
      <c r="K28" s="1009"/>
      <c r="L28" s="1009"/>
      <c r="M28" s="1009"/>
      <c r="N28" s="1009"/>
      <c r="P28" s="15"/>
      <c r="Q28" s="15"/>
      <c r="R28" s="15"/>
      <c r="S28" s="15"/>
      <c r="T28" s="15"/>
      <c r="U28" s="15"/>
      <c r="V28" s="15"/>
      <c r="W28" s="15"/>
      <c r="X28" s="15"/>
      <c r="Y28" s="15"/>
      <c r="Z28" s="15"/>
      <c r="AA28" s="15"/>
      <c r="AB28" s="15"/>
      <c r="AC28" s="15"/>
      <c r="AD28" s="15"/>
      <c r="AE28" s="15"/>
      <c r="AF28" s="15"/>
    </row>
    <row r="29" spans="1:32" ht="24" customHeight="1">
      <c r="A29" s="1009"/>
      <c r="B29" s="1009"/>
      <c r="C29" s="1009"/>
      <c r="D29" s="1009"/>
      <c r="E29" s="1009"/>
      <c r="F29" s="1009"/>
      <c r="G29" s="1009"/>
      <c r="H29" s="1009"/>
      <c r="I29" s="1009"/>
      <c r="J29" s="1009"/>
      <c r="K29" s="1009"/>
      <c r="L29" s="1009"/>
      <c r="M29" s="1009"/>
      <c r="N29" s="1009"/>
      <c r="P29" s="15"/>
      <c r="Q29" s="15"/>
      <c r="R29" s="15"/>
      <c r="S29" s="15"/>
      <c r="T29" s="15"/>
      <c r="U29" s="15"/>
      <c r="V29" s="15"/>
      <c r="W29" s="15"/>
      <c r="X29" s="15"/>
      <c r="Y29" s="15"/>
      <c r="Z29" s="15"/>
      <c r="AA29" s="15"/>
      <c r="AB29" s="15"/>
      <c r="AC29" s="15"/>
      <c r="AD29" s="15"/>
      <c r="AE29" s="15"/>
      <c r="AF29" s="15"/>
    </row>
    <row r="30" spans="1:32" ht="15.75" customHeight="1">
      <c r="A30" s="54"/>
      <c r="B30" s="54"/>
      <c r="C30" s="54"/>
      <c r="D30" s="54"/>
      <c r="E30" s="54"/>
      <c r="F30" s="54"/>
      <c r="G30" s="54"/>
      <c r="H30" s="54"/>
      <c r="I30" s="54"/>
      <c r="J30" s="54"/>
      <c r="K30" s="54"/>
      <c r="L30" s="54"/>
      <c r="M30" s="54"/>
      <c r="N30" s="54"/>
      <c r="P30" s="15"/>
      <c r="Q30" s="15"/>
      <c r="R30" s="15"/>
      <c r="S30" s="15"/>
      <c r="T30" s="15"/>
      <c r="U30" s="15"/>
      <c r="V30" s="15"/>
      <c r="W30" s="15"/>
      <c r="X30" s="15"/>
      <c r="Y30" s="15"/>
      <c r="Z30" s="15"/>
      <c r="AA30" s="15"/>
      <c r="AB30" s="15"/>
      <c r="AC30" s="15"/>
      <c r="AD30" s="15"/>
      <c r="AE30" s="15"/>
      <c r="AF30" s="15"/>
    </row>
    <row r="31" spans="1:32" ht="18" customHeight="1">
      <c r="A31" s="995"/>
      <c r="B31" s="995"/>
      <c r="C31" s="995"/>
      <c r="D31" s="995"/>
      <c r="E31" s="995"/>
      <c r="F31" s="995"/>
      <c r="G31" s="995"/>
      <c r="H31" s="995"/>
      <c r="I31" s="995"/>
      <c r="J31" s="995"/>
      <c r="K31" s="995"/>
      <c r="L31" s="995"/>
      <c r="M31" s="995"/>
      <c r="N31" s="996"/>
      <c r="P31" s="15"/>
      <c r="Q31" s="15"/>
      <c r="R31" s="15"/>
      <c r="S31" s="15"/>
      <c r="T31" s="15"/>
      <c r="U31" s="15"/>
      <c r="V31" s="15"/>
      <c r="W31" s="15"/>
      <c r="X31" s="15"/>
      <c r="Y31" s="15"/>
      <c r="Z31" s="15"/>
      <c r="AA31" s="15"/>
      <c r="AB31" s="15"/>
      <c r="AC31" s="15"/>
      <c r="AD31" s="15"/>
      <c r="AE31" s="15"/>
      <c r="AF31" s="15"/>
    </row>
    <row r="32" spans="1:32">
      <c r="A32" s="1"/>
      <c r="B32" s="1"/>
      <c r="C32" s="1"/>
      <c r="D32" s="1"/>
      <c r="E32" s="1"/>
      <c r="F32" s="1"/>
      <c r="G32" s="1"/>
      <c r="H32" s="1"/>
      <c r="I32" s="1"/>
      <c r="J32" s="1"/>
      <c r="K32" s="1"/>
      <c r="L32" s="1"/>
      <c r="M32" s="1"/>
      <c r="N32" s="1"/>
      <c r="P32" s="15"/>
      <c r="Q32" s="15"/>
      <c r="R32" s="15"/>
      <c r="S32" s="15"/>
      <c r="T32" s="15"/>
      <c r="U32" s="15"/>
      <c r="V32" s="15"/>
      <c r="W32" s="15"/>
      <c r="X32" s="15"/>
      <c r="Y32" s="15"/>
      <c r="Z32" s="15"/>
      <c r="AA32" s="15"/>
      <c r="AB32" s="15"/>
      <c r="AC32" s="15"/>
      <c r="AD32" s="15"/>
      <c r="AE32" s="15"/>
      <c r="AF32" s="15"/>
    </row>
    <row r="33" spans="1:32" ht="18">
      <c r="A33" s="995"/>
      <c r="B33" s="995"/>
      <c r="C33" s="995"/>
      <c r="D33" s="995"/>
      <c r="E33" s="995"/>
      <c r="F33" s="995"/>
      <c r="G33" s="995"/>
      <c r="H33" s="995"/>
      <c r="I33" s="995"/>
      <c r="J33" s="995"/>
      <c r="K33" s="995"/>
      <c r="L33" s="995"/>
      <c r="M33" s="995"/>
      <c r="N33" s="996"/>
      <c r="P33" s="15"/>
      <c r="Q33" s="15"/>
      <c r="R33" s="15"/>
      <c r="S33" s="15"/>
      <c r="T33" s="15"/>
      <c r="U33" s="15"/>
      <c r="V33" s="15"/>
      <c r="W33" s="15"/>
      <c r="X33" s="15"/>
      <c r="Y33" s="15"/>
      <c r="Z33" s="15"/>
      <c r="AA33" s="15"/>
      <c r="AB33" s="15"/>
      <c r="AC33" s="15"/>
      <c r="AD33" s="15"/>
      <c r="AE33" s="15"/>
      <c r="AF33" s="15"/>
    </row>
  </sheetData>
  <mergeCells count="22">
    <mergeCell ref="A33:N33"/>
    <mergeCell ref="A10:B10"/>
    <mergeCell ref="A11:B11"/>
    <mergeCell ref="A12:B12"/>
    <mergeCell ref="A13:B13"/>
    <mergeCell ref="A14:B14"/>
    <mergeCell ref="A15:B15"/>
    <mergeCell ref="A18:N18"/>
    <mergeCell ref="A24:N24"/>
    <mergeCell ref="A26:N26"/>
    <mergeCell ref="A28:N29"/>
    <mergeCell ref="A31:N31"/>
    <mergeCell ref="A1:N1"/>
    <mergeCell ref="A3:N3"/>
    <mergeCell ref="A4:N4"/>
    <mergeCell ref="A5:N5"/>
    <mergeCell ref="A6:N6"/>
    <mergeCell ref="A8:B9"/>
    <mergeCell ref="C8:E8"/>
    <mergeCell ref="F8:H8"/>
    <mergeCell ref="I8:K8"/>
    <mergeCell ref="L8:N8"/>
  </mergeCells>
  <printOptions horizontalCentered="1"/>
  <pageMargins left="0.25" right="0.25" top="0.5" bottom="0.5" header="0.3" footer="0.3"/>
  <pageSetup scale="65" orientation="landscape" r:id="rId1"/>
  <headerFooter>
    <oddFooter>&amp;C&amp;"Times New Roman,Regular"&amp;A</oddFooter>
  </headerFooter>
</worksheet>
</file>

<file path=xl/worksheets/sheet9.xml><?xml version="1.0" encoding="utf-8"?>
<worksheet xmlns="http://schemas.openxmlformats.org/spreadsheetml/2006/main" xmlns:r="http://schemas.openxmlformats.org/officeDocument/2006/relationships">
  <sheetPr codeName="Sheet13">
    <pageSetUpPr fitToPage="1"/>
  </sheetPr>
  <dimension ref="A1:AF33"/>
  <sheetViews>
    <sheetView showGridLines="0" showOutlineSymbols="0" view="pageBreakPreview" zoomScale="75" zoomScaleNormal="75" workbookViewId="0">
      <selection activeCell="B17" sqref="B17"/>
    </sheetView>
  </sheetViews>
  <sheetFormatPr defaultColWidth="9.6640625" defaultRowHeight="15.75"/>
  <cols>
    <col min="1" max="1" width="4.44140625" style="14" customWidth="1"/>
    <col min="2" max="2" width="45.6640625" style="14" customWidth="1"/>
    <col min="3" max="3" width="6.5546875" style="14" customWidth="1"/>
    <col min="4" max="4" width="5.6640625" style="14" customWidth="1"/>
    <col min="5" max="5" width="10.44140625" style="14" bestFit="1" customWidth="1"/>
    <col min="6" max="7" width="5.6640625" style="14" customWidth="1"/>
    <col min="8" max="8" width="11.77734375" style="14" customWidth="1"/>
    <col min="9" max="10" width="5.6640625" style="14" customWidth="1"/>
    <col min="11" max="11" width="10.44140625" style="14" bestFit="1" customWidth="1"/>
    <col min="12" max="13" width="5.6640625" style="14" customWidth="1"/>
    <col min="14" max="14" width="7.6640625" style="14" customWidth="1"/>
    <col min="15" max="15" width="1.21875" style="82" customWidth="1"/>
    <col min="16" max="16" width="27.5546875" style="14" customWidth="1"/>
    <col min="17" max="20" width="7.6640625" style="14" customWidth="1"/>
    <col min="21" max="21" width="3.6640625" style="14" customWidth="1"/>
    <col min="22" max="24" width="7.6640625" style="14" customWidth="1"/>
    <col min="25" max="25" width="3.6640625" style="14" customWidth="1"/>
    <col min="26" max="28" width="7.6640625" style="14" customWidth="1"/>
    <col min="29" max="29" width="3.6640625" style="14" customWidth="1"/>
    <col min="30" max="32" width="7.6640625" style="14" customWidth="1"/>
    <col min="33" max="16384" width="9.6640625" style="14"/>
  </cols>
  <sheetData>
    <row r="1" spans="1:21" ht="20.25">
      <c r="A1" s="1010" t="s">
        <v>43</v>
      </c>
      <c r="B1" s="1011"/>
      <c r="C1" s="1011"/>
      <c r="D1" s="1011"/>
      <c r="E1" s="1011"/>
      <c r="F1" s="1011"/>
      <c r="G1" s="1011"/>
      <c r="H1" s="1011"/>
      <c r="I1" s="1011"/>
      <c r="J1" s="1011"/>
      <c r="K1" s="1011"/>
      <c r="L1" s="1011"/>
      <c r="M1" s="1011"/>
      <c r="N1" s="1011"/>
      <c r="O1" s="81" t="s">
        <v>7</v>
      </c>
      <c r="P1" s="1"/>
      <c r="Q1" s="1"/>
      <c r="R1" s="1"/>
      <c r="S1" s="1"/>
      <c r="T1" s="1"/>
      <c r="U1" s="1"/>
    </row>
    <row r="2" spans="1:21" ht="13.9" customHeight="1">
      <c r="A2" s="13"/>
      <c r="B2" s="4"/>
      <c r="C2" s="4"/>
      <c r="D2" s="4"/>
      <c r="E2" s="4"/>
      <c r="F2" s="4"/>
      <c r="G2" s="4"/>
      <c r="H2" s="4"/>
      <c r="I2" s="4"/>
      <c r="J2" s="4"/>
      <c r="K2" s="4"/>
      <c r="L2" s="4"/>
      <c r="M2" s="4"/>
      <c r="N2" s="4"/>
      <c r="O2" s="81" t="s">
        <v>7</v>
      </c>
      <c r="P2" s="1"/>
      <c r="Q2" s="1"/>
      <c r="R2" s="1"/>
      <c r="S2" s="1"/>
      <c r="T2" s="1"/>
      <c r="U2" s="1"/>
    </row>
    <row r="3" spans="1:21" ht="18.75">
      <c r="A3" s="990" t="s">
        <v>125</v>
      </c>
      <c r="B3" s="1012"/>
      <c r="C3" s="1012"/>
      <c r="D3" s="1012"/>
      <c r="E3" s="1012"/>
      <c r="F3" s="1012"/>
      <c r="G3" s="1012"/>
      <c r="H3" s="1012"/>
      <c r="I3" s="1012"/>
      <c r="J3" s="1012"/>
      <c r="K3" s="1012"/>
      <c r="L3" s="1012"/>
      <c r="M3" s="1012"/>
      <c r="N3" s="1012"/>
      <c r="O3" s="81" t="s">
        <v>7</v>
      </c>
      <c r="P3" s="1"/>
      <c r="Q3" s="1"/>
      <c r="R3" s="1"/>
      <c r="S3" s="1"/>
      <c r="T3" s="1"/>
      <c r="U3" s="1"/>
    </row>
    <row r="4" spans="1:21" ht="16.5">
      <c r="A4" s="992" t="str">
        <f>+'B. Summary of Requirements '!A5</f>
        <v>Community Relations Service</v>
      </c>
      <c r="B4" s="1013"/>
      <c r="C4" s="1013"/>
      <c r="D4" s="1013"/>
      <c r="E4" s="1013"/>
      <c r="F4" s="1013"/>
      <c r="G4" s="1013"/>
      <c r="H4" s="1013"/>
      <c r="I4" s="1013"/>
      <c r="J4" s="1013"/>
      <c r="K4" s="1013"/>
      <c r="L4" s="1013"/>
      <c r="M4" s="1013"/>
      <c r="N4" s="1013"/>
      <c r="O4" s="81" t="s">
        <v>7</v>
      </c>
      <c r="P4" s="1"/>
      <c r="Q4" s="1"/>
      <c r="R4" s="1"/>
      <c r="S4" s="1"/>
      <c r="T4" s="1"/>
      <c r="U4" s="1"/>
    </row>
    <row r="5" spans="1:21" ht="16.5">
      <c r="A5" s="992" t="str">
        <f>+'B. Summary of Requirements '!A6</f>
        <v>Salaries and Expenses</v>
      </c>
      <c r="B5" s="1012"/>
      <c r="C5" s="1012"/>
      <c r="D5" s="1012"/>
      <c r="E5" s="1012"/>
      <c r="F5" s="1012"/>
      <c r="G5" s="1012"/>
      <c r="H5" s="1012"/>
      <c r="I5" s="1012"/>
      <c r="J5" s="1012"/>
      <c r="K5" s="1012"/>
      <c r="L5" s="1012"/>
      <c r="M5" s="1012"/>
      <c r="N5" s="1012"/>
      <c r="O5" s="81" t="s">
        <v>7</v>
      </c>
      <c r="P5" s="1"/>
      <c r="Q5" s="1"/>
      <c r="R5" s="1"/>
      <c r="S5" s="1"/>
      <c r="T5" s="1"/>
      <c r="U5" s="1"/>
    </row>
    <row r="6" spans="1:21">
      <c r="A6" s="994" t="s">
        <v>313</v>
      </c>
      <c r="B6" s="1013"/>
      <c r="C6" s="1013"/>
      <c r="D6" s="1013"/>
      <c r="E6" s="1013"/>
      <c r="F6" s="1013"/>
      <c r="G6" s="1013"/>
      <c r="H6" s="1013"/>
      <c r="I6" s="1013"/>
      <c r="J6" s="1013"/>
      <c r="K6" s="1013"/>
      <c r="L6" s="1013"/>
      <c r="M6" s="1013"/>
      <c r="N6" s="1013"/>
      <c r="O6" s="81" t="s">
        <v>7</v>
      </c>
      <c r="P6" s="1"/>
      <c r="Q6" s="1"/>
      <c r="R6" s="1"/>
      <c r="S6" s="1"/>
      <c r="T6" s="1"/>
      <c r="U6" s="1"/>
    </row>
    <row r="7" spans="1:21">
      <c r="A7" s="4"/>
      <c r="B7" s="4"/>
      <c r="C7" s="4"/>
      <c r="D7" s="4"/>
      <c r="E7" s="4"/>
      <c r="F7" s="242"/>
      <c r="G7" s="242"/>
      <c r="H7" s="242"/>
      <c r="I7" s="4"/>
      <c r="J7" s="4"/>
      <c r="K7" s="4"/>
      <c r="L7" s="4"/>
      <c r="M7" s="4"/>
      <c r="N7" s="4"/>
      <c r="O7" s="81" t="s">
        <v>7</v>
      </c>
      <c r="P7" s="1"/>
      <c r="Q7" s="1"/>
      <c r="R7" s="1"/>
      <c r="S7" s="1"/>
      <c r="T7" s="1"/>
      <c r="U7" s="1"/>
    </row>
    <row r="8" spans="1:21">
      <c r="A8" s="824" t="s">
        <v>332</v>
      </c>
      <c r="B8" s="1016"/>
      <c r="C8" s="985" t="s">
        <v>47</v>
      </c>
      <c r="D8" s="1019"/>
      <c r="E8" s="1020"/>
      <c r="F8" s="985" t="s">
        <v>25</v>
      </c>
      <c r="G8" s="1019"/>
      <c r="H8" s="1020"/>
      <c r="I8" s="985" t="s">
        <v>62</v>
      </c>
      <c r="J8" s="1019"/>
      <c r="K8" s="1020"/>
      <c r="L8" s="985" t="s">
        <v>64</v>
      </c>
      <c r="M8" s="1019"/>
      <c r="N8" s="1020"/>
      <c r="O8" s="81" t="s">
        <v>7</v>
      </c>
      <c r="P8" s="1"/>
      <c r="Q8" s="1"/>
      <c r="R8" s="1"/>
      <c r="S8" s="1"/>
      <c r="T8" s="1"/>
      <c r="U8" s="1"/>
    </row>
    <row r="9" spans="1:21" ht="16.5" thickBot="1">
      <c r="A9" s="1017"/>
      <c r="B9" s="1018"/>
      <c r="C9" s="230" t="s">
        <v>336</v>
      </c>
      <c r="D9" s="231" t="s">
        <v>69</v>
      </c>
      <c r="E9" s="232" t="s">
        <v>338</v>
      </c>
      <c r="F9" s="230" t="s">
        <v>336</v>
      </c>
      <c r="G9" s="231" t="s">
        <v>69</v>
      </c>
      <c r="H9" s="231" t="s">
        <v>338</v>
      </c>
      <c r="I9" s="230" t="s">
        <v>336</v>
      </c>
      <c r="J9" s="231" t="s">
        <v>69</v>
      </c>
      <c r="K9" s="231" t="s">
        <v>338</v>
      </c>
      <c r="L9" s="230" t="s">
        <v>336</v>
      </c>
      <c r="M9" s="231" t="s">
        <v>69</v>
      </c>
      <c r="N9" s="232" t="s">
        <v>338</v>
      </c>
      <c r="O9" s="81" t="s">
        <v>7</v>
      </c>
      <c r="P9" s="1"/>
      <c r="Q9" s="1"/>
      <c r="R9" s="1"/>
      <c r="S9" s="1"/>
      <c r="T9" s="1"/>
      <c r="U9" s="1"/>
    </row>
    <row r="10" spans="1:21">
      <c r="A10" s="1023" t="s">
        <v>56</v>
      </c>
      <c r="B10" s="1024"/>
      <c r="C10" s="163" t="s">
        <v>441</v>
      </c>
      <c r="D10" s="145"/>
      <c r="E10" s="89"/>
      <c r="F10" s="163"/>
      <c r="G10" s="145"/>
      <c r="H10" s="145"/>
      <c r="I10" s="163"/>
      <c r="J10" s="145"/>
      <c r="K10" s="145"/>
      <c r="L10" s="163">
        <f t="shared" ref="L10:N13" si="0">I10-F10</f>
        <v>0</v>
      </c>
      <c r="M10" s="145">
        <f t="shared" si="0"/>
        <v>0</v>
      </c>
      <c r="N10" s="89">
        <f t="shared" si="0"/>
        <v>0</v>
      </c>
      <c r="O10" s="81" t="s">
        <v>7</v>
      </c>
      <c r="P10" s="1"/>
      <c r="Q10" s="1"/>
      <c r="R10" s="1"/>
      <c r="S10" s="1"/>
      <c r="T10" s="1"/>
      <c r="U10" s="1"/>
    </row>
    <row r="11" spans="1:21">
      <c r="A11" s="1025" t="s">
        <v>75</v>
      </c>
      <c r="B11" s="1026"/>
      <c r="C11" s="163"/>
      <c r="D11" s="145"/>
      <c r="E11" s="89"/>
      <c r="F11" s="163"/>
      <c r="G11" s="145"/>
      <c r="H11" s="145"/>
      <c r="I11" s="163"/>
      <c r="J11" s="145"/>
      <c r="K11" s="145"/>
      <c r="L11" s="163">
        <f t="shared" si="0"/>
        <v>0</v>
      </c>
      <c r="M11" s="145">
        <f t="shared" si="0"/>
        <v>0</v>
      </c>
      <c r="N11" s="89">
        <f t="shared" si="0"/>
        <v>0</v>
      </c>
      <c r="O11" s="81" t="s">
        <v>7</v>
      </c>
      <c r="P11" s="1"/>
      <c r="Q11" s="1"/>
      <c r="R11" s="1"/>
      <c r="S11" s="1"/>
      <c r="T11" s="1"/>
      <c r="U11" s="1"/>
    </row>
    <row r="12" spans="1:21">
      <c r="A12" s="1025" t="s">
        <v>76</v>
      </c>
      <c r="B12" s="1026"/>
      <c r="C12" s="163"/>
      <c r="D12" s="145"/>
      <c r="E12" s="89"/>
      <c r="F12" s="163"/>
      <c r="G12" s="145"/>
      <c r="H12" s="145"/>
      <c r="I12" s="163"/>
      <c r="J12" s="145"/>
      <c r="K12" s="145"/>
      <c r="L12" s="163">
        <f t="shared" si="0"/>
        <v>0</v>
      </c>
      <c r="M12" s="145">
        <f t="shared" si="0"/>
        <v>0</v>
      </c>
      <c r="N12" s="89">
        <f t="shared" si="0"/>
        <v>0</v>
      </c>
      <c r="O12" s="81" t="s">
        <v>7</v>
      </c>
      <c r="P12" s="1"/>
      <c r="Q12" s="1"/>
      <c r="R12" s="1"/>
      <c r="S12" s="1"/>
      <c r="T12" s="1"/>
      <c r="U12" s="1"/>
    </row>
    <row r="13" spans="1:21">
      <c r="A13" s="1031" t="s">
        <v>77</v>
      </c>
      <c r="B13" s="1032"/>
      <c r="C13" s="233"/>
      <c r="D13" s="234"/>
      <c r="E13" s="235"/>
      <c r="F13" s="233"/>
      <c r="G13" s="234"/>
      <c r="H13" s="234"/>
      <c r="I13" s="233"/>
      <c r="J13" s="234"/>
      <c r="K13" s="234"/>
      <c r="L13" s="233">
        <f t="shared" si="0"/>
        <v>0</v>
      </c>
      <c r="M13" s="234">
        <f t="shared" si="0"/>
        <v>0</v>
      </c>
      <c r="N13" s="235">
        <f t="shared" si="0"/>
        <v>0</v>
      </c>
      <c r="O13" s="81" t="s">
        <v>7</v>
      </c>
      <c r="P13" s="5"/>
      <c r="Q13" s="5"/>
      <c r="R13" s="1"/>
      <c r="S13" s="1"/>
      <c r="T13" s="1"/>
      <c r="U13" s="1"/>
    </row>
    <row r="14" spans="1:21">
      <c r="A14" s="1021"/>
      <c r="B14" s="1022"/>
      <c r="C14" s="314"/>
      <c r="D14" s="315"/>
      <c r="E14" s="316"/>
      <c r="F14" s="314"/>
      <c r="G14" s="317"/>
      <c r="H14" s="317"/>
      <c r="I14" s="314"/>
      <c r="J14" s="317"/>
      <c r="K14" s="317"/>
      <c r="L14" s="314"/>
      <c r="M14" s="317"/>
      <c r="N14" s="316"/>
      <c r="O14" s="81" t="s">
        <v>7</v>
      </c>
      <c r="P14" s="1"/>
      <c r="Q14" s="1"/>
      <c r="R14" s="1"/>
      <c r="S14" s="1"/>
      <c r="T14" s="1"/>
      <c r="U14" s="1"/>
    </row>
    <row r="15" spans="1:21">
      <c r="A15" s="1004" t="s">
        <v>333</v>
      </c>
      <c r="B15" s="1005"/>
      <c r="C15" s="237">
        <f>SUM(C10:C14)</f>
        <v>0</v>
      </c>
      <c r="D15" s="238">
        <f t="shared" ref="D15:N15" si="1">SUM(D10:D14)</f>
        <v>0</v>
      </c>
      <c r="E15" s="241">
        <f t="shared" si="1"/>
        <v>0</v>
      </c>
      <c r="F15" s="237">
        <f t="shared" si="1"/>
        <v>0</v>
      </c>
      <c r="G15" s="238">
        <f t="shared" si="1"/>
        <v>0</v>
      </c>
      <c r="H15" s="239">
        <f>SUM(H10:H14)</f>
        <v>0</v>
      </c>
      <c r="I15" s="237">
        <f t="shared" si="1"/>
        <v>0</v>
      </c>
      <c r="J15" s="238">
        <f t="shared" si="1"/>
        <v>0</v>
      </c>
      <c r="K15" s="239">
        <f t="shared" si="1"/>
        <v>0</v>
      </c>
      <c r="L15" s="237">
        <f t="shared" si="1"/>
        <v>0</v>
      </c>
      <c r="M15" s="238">
        <f t="shared" si="1"/>
        <v>0</v>
      </c>
      <c r="N15" s="241">
        <f t="shared" si="1"/>
        <v>0</v>
      </c>
      <c r="O15" s="81" t="s">
        <v>36</v>
      </c>
      <c r="P15" s="1"/>
      <c r="Q15" s="1"/>
      <c r="R15" s="1"/>
      <c r="S15" s="1"/>
      <c r="T15" s="1"/>
      <c r="U15" s="1"/>
    </row>
    <row r="16" spans="1:21">
      <c r="A16" s="243"/>
      <c r="B16" s="243"/>
      <c r="C16" s="244"/>
      <c r="D16" s="244"/>
      <c r="E16" s="245"/>
      <c r="F16" s="244"/>
      <c r="G16" s="244"/>
      <c r="H16" s="245"/>
      <c r="I16" s="244"/>
      <c r="J16" s="244"/>
      <c r="K16" s="245"/>
      <c r="L16" s="244"/>
      <c r="M16" s="244"/>
      <c r="N16" s="245"/>
      <c r="O16" s="81"/>
      <c r="P16" s="1"/>
      <c r="Q16" s="1"/>
      <c r="R16" s="1"/>
      <c r="S16" s="1"/>
      <c r="T16" s="1"/>
      <c r="U16" s="1"/>
    </row>
    <row r="17" spans="1:32">
      <c r="A17" s="243"/>
      <c r="B17" s="243" t="s">
        <v>441</v>
      </c>
      <c r="C17" s="244"/>
      <c r="D17" s="244"/>
      <c r="E17" s="245"/>
      <c r="F17" s="244"/>
      <c r="G17" s="244"/>
      <c r="H17" s="245"/>
      <c r="I17" s="244"/>
      <c r="J17" s="244"/>
      <c r="K17" s="245"/>
      <c r="L17" s="244"/>
      <c r="M17" s="244"/>
      <c r="N17" s="245"/>
      <c r="O17" s="81"/>
      <c r="P17" s="1"/>
      <c r="Q17" s="1"/>
      <c r="R17" s="1"/>
      <c r="S17" s="1"/>
      <c r="T17" s="1"/>
      <c r="U17" s="1"/>
    </row>
    <row r="18" spans="1:32">
      <c r="A18" s="1014"/>
      <c r="B18" s="1015"/>
      <c r="C18" s="1015"/>
      <c r="D18" s="1015"/>
      <c r="E18" s="1015"/>
      <c r="F18" s="1015"/>
      <c r="G18" s="1015"/>
      <c r="H18" s="1015"/>
      <c r="I18" s="1015"/>
      <c r="J18" s="1015"/>
      <c r="K18" s="1015"/>
      <c r="L18" s="1015"/>
      <c r="M18" s="1015"/>
      <c r="N18" s="1015"/>
      <c r="O18" s="81"/>
      <c r="P18" s="15"/>
      <c r="Q18" s="15"/>
      <c r="R18" s="15"/>
      <c r="S18" s="15"/>
      <c r="T18" s="15"/>
      <c r="U18" s="15"/>
      <c r="V18" s="15"/>
      <c r="W18" s="15"/>
      <c r="X18" s="15"/>
      <c r="Y18" s="15"/>
      <c r="Z18" s="15"/>
      <c r="AA18" s="15"/>
      <c r="AB18" s="15"/>
      <c r="AC18" s="15"/>
      <c r="AD18" s="15"/>
      <c r="AE18" s="15"/>
      <c r="AF18" s="15"/>
    </row>
    <row r="19" spans="1:32">
      <c r="A19" s="1"/>
      <c r="B19" s="1"/>
      <c r="C19" s="2"/>
      <c r="D19" s="2"/>
      <c r="E19" s="2"/>
      <c r="F19" s="2"/>
      <c r="G19" s="2"/>
      <c r="H19" s="2"/>
      <c r="I19" s="2"/>
      <c r="J19" s="2"/>
      <c r="K19" s="2"/>
      <c r="L19" s="2"/>
      <c r="M19" s="2"/>
      <c r="N19" s="2"/>
      <c r="P19" s="15"/>
      <c r="Q19" s="15"/>
      <c r="R19" s="15"/>
      <c r="S19" s="15"/>
      <c r="T19" s="15"/>
      <c r="U19" s="15"/>
      <c r="V19" s="15"/>
      <c r="W19" s="15"/>
      <c r="X19" s="15"/>
      <c r="Y19" s="15"/>
      <c r="Z19" s="15"/>
      <c r="AA19" s="15"/>
      <c r="AB19" s="15"/>
      <c r="AC19" s="15"/>
      <c r="AD19" s="15"/>
      <c r="AE19" s="15"/>
      <c r="AF19" s="15"/>
    </row>
    <row r="20" spans="1:32">
      <c r="A20" s="28" t="s">
        <v>310</v>
      </c>
      <c r="B20" s="28"/>
      <c r="C20" s="78"/>
      <c r="D20" s="78">
        <f>D15-'B. Summary of Requirements '!E73</f>
        <v>0</v>
      </c>
      <c r="E20" s="78"/>
      <c r="F20" s="78"/>
      <c r="G20" s="78">
        <f>G15-'B. Summary of Requirements '!H73</f>
        <v>0</v>
      </c>
      <c r="H20" s="78"/>
      <c r="I20" s="78"/>
      <c r="J20" s="78">
        <f>J15-'B. Summary of Requirements '!W73</f>
        <v>0</v>
      </c>
      <c r="K20" s="78"/>
      <c r="L20" s="78"/>
      <c r="M20" s="78"/>
      <c r="N20" s="78"/>
      <c r="P20" s="15"/>
      <c r="Q20" s="15"/>
      <c r="R20" s="15"/>
      <c r="S20" s="15"/>
      <c r="T20" s="15"/>
      <c r="U20" s="15"/>
      <c r="V20" s="15"/>
      <c r="W20" s="15"/>
      <c r="X20" s="15"/>
      <c r="Y20" s="15"/>
      <c r="Z20" s="15"/>
      <c r="AA20" s="15"/>
      <c r="AB20" s="15"/>
      <c r="AC20" s="15"/>
      <c r="AD20" s="15"/>
      <c r="AE20" s="15"/>
      <c r="AF20" s="15"/>
    </row>
    <row r="21" spans="1:32">
      <c r="A21" s="32"/>
      <c r="B21" s="32"/>
      <c r="C21" s="32"/>
      <c r="D21" s="32"/>
      <c r="E21" s="32"/>
      <c r="F21" s="32"/>
      <c r="G21" s="32"/>
      <c r="H21" s="32"/>
      <c r="I21" s="32"/>
      <c r="J21" s="32"/>
      <c r="K21" s="32"/>
      <c r="L21" s="32"/>
      <c r="M21" s="32"/>
      <c r="N21" s="32"/>
      <c r="P21" s="15"/>
      <c r="Q21" s="15"/>
      <c r="R21" s="15"/>
      <c r="S21" s="15"/>
      <c r="T21" s="15"/>
      <c r="U21" s="15"/>
      <c r="V21" s="15"/>
      <c r="W21" s="15"/>
      <c r="X21" s="15"/>
      <c r="Y21" s="15"/>
      <c r="Z21" s="15"/>
      <c r="AA21" s="15"/>
      <c r="AB21" s="15"/>
      <c r="AC21" s="15"/>
      <c r="AD21" s="15"/>
      <c r="AE21" s="15"/>
      <c r="AF21" s="15"/>
    </row>
    <row r="22" spans="1:32" ht="18">
      <c r="A22" s="55" t="s">
        <v>334</v>
      </c>
      <c r="B22" s="63"/>
      <c r="C22" s="63"/>
      <c r="D22" s="63"/>
      <c r="E22" s="63"/>
      <c r="F22" s="63"/>
      <c r="G22" s="63"/>
      <c r="H22" s="63"/>
      <c r="I22" s="63"/>
      <c r="J22" s="63"/>
      <c r="K22" s="63"/>
      <c r="L22" s="63"/>
      <c r="M22" s="63"/>
      <c r="N22" s="63"/>
      <c r="P22" s="16"/>
      <c r="Q22" s="17"/>
      <c r="R22" s="17"/>
      <c r="S22" s="17"/>
      <c r="T22" s="17"/>
      <c r="U22" s="17"/>
      <c r="V22" s="17"/>
      <c r="W22" s="17"/>
      <c r="X22" s="17"/>
      <c r="Y22" s="17"/>
      <c r="Z22" s="17"/>
      <c r="AA22" s="17"/>
      <c r="AB22" s="17"/>
      <c r="AC22" s="17"/>
      <c r="AD22" s="17"/>
      <c r="AE22" s="17"/>
      <c r="AF22" s="17"/>
    </row>
    <row r="23" spans="1:32" ht="18">
      <c r="A23" s="55"/>
      <c r="B23" s="63"/>
      <c r="C23" s="63"/>
      <c r="D23" s="63"/>
      <c r="E23" s="63"/>
      <c r="F23" s="63"/>
      <c r="G23" s="63"/>
      <c r="H23" s="63"/>
      <c r="I23" s="63"/>
      <c r="J23" s="63"/>
      <c r="K23" s="63"/>
      <c r="L23" s="63"/>
      <c r="M23" s="63"/>
      <c r="N23" s="63"/>
      <c r="P23" s="16"/>
      <c r="Q23" s="17"/>
      <c r="R23" s="17"/>
      <c r="S23" s="17"/>
      <c r="T23" s="17"/>
      <c r="U23" s="17"/>
      <c r="V23" s="17"/>
      <c r="W23" s="17"/>
      <c r="X23" s="17"/>
      <c r="Y23" s="17"/>
      <c r="Z23" s="17"/>
      <c r="AA23" s="17"/>
      <c r="AB23" s="17"/>
      <c r="AC23" s="17"/>
      <c r="AD23" s="17"/>
      <c r="AE23" s="17"/>
      <c r="AF23" s="17"/>
    </row>
    <row r="24" spans="1:32" ht="42.75" customHeight="1">
      <c r="A24" s="1027" t="s">
        <v>6</v>
      </c>
      <c r="B24" s="1027"/>
      <c r="C24" s="1027"/>
      <c r="D24" s="1027"/>
      <c r="E24" s="1027"/>
      <c r="F24" s="1027"/>
      <c r="G24" s="1027"/>
      <c r="H24" s="1027"/>
      <c r="I24" s="1027"/>
      <c r="J24" s="1027"/>
      <c r="K24" s="1027"/>
      <c r="L24" s="1027"/>
      <c r="M24" s="1027"/>
      <c r="N24" s="1028"/>
      <c r="P24" s="16"/>
      <c r="Q24" s="17"/>
      <c r="R24" s="17"/>
      <c r="S24" s="17"/>
      <c r="T24" s="17"/>
      <c r="U24" s="17"/>
      <c r="V24" s="17"/>
      <c r="W24" s="17"/>
      <c r="X24" s="17"/>
      <c r="Y24" s="17"/>
      <c r="Z24" s="17"/>
      <c r="AA24" s="17"/>
      <c r="AB24" s="17"/>
      <c r="AC24" s="17"/>
      <c r="AD24" s="17"/>
      <c r="AE24" s="17"/>
      <c r="AF24" s="17"/>
    </row>
    <row r="25" spans="1:32">
      <c r="A25" s="54"/>
      <c r="B25" s="54"/>
      <c r="C25" s="54"/>
      <c r="D25" s="54"/>
      <c r="E25" s="54"/>
      <c r="F25" s="54"/>
      <c r="G25" s="54"/>
      <c r="H25" s="54"/>
      <c r="I25" s="54"/>
      <c r="J25" s="54"/>
      <c r="K25" s="54"/>
      <c r="L25" s="54"/>
      <c r="M25" s="54"/>
      <c r="N25" s="54"/>
      <c r="P25" s="15"/>
      <c r="Q25" s="15"/>
      <c r="R25" s="15"/>
      <c r="S25" s="15"/>
      <c r="T25" s="15"/>
      <c r="U25" s="15"/>
      <c r="V25" s="15"/>
      <c r="W25" s="15"/>
      <c r="X25" s="15"/>
      <c r="Y25" s="15"/>
      <c r="Z25" s="15"/>
      <c r="AA25" s="15"/>
      <c r="AB25" s="15"/>
      <c r="AC25" s="15"/>
      <c r="AD25" s="15"/>
      <c r="AE25" s="15"/>
      <c r="AF25" s="15"/>
    </row>
    <row r="26" spans="1:32" ht="96.75" customHeight="1">
      <c r="A26" s="1030" t="s">
        <v>308</v>
      </c>
      <c r="B26" s="1030"/>
      <c r="C26" s="1030"/>
      <c r="D26" s="1030"/>
      <c r="E26" s="1030"/>
      <c r="F26" s="1030"/>
      <c r="G26" s="1030"/>
      <c r="H26" s="1030"/>
      <c r="I26" s="1030"/>
      <c r="J26" s="1030"/>
      <c r="K26" s="1030"/>
      <c r="L26" s="1030"/>
      <c r="M26" s="1030"/>
      <c r="N26" s="1030"/>
      <c r="P26" s="15"/>
      <c r="Q26" s="15"/>
      <c r="R26" s="15"/>
      <c r="S26" s="15"/>
      <c r="T26" s="15"/>
      <c r="U26" s="15"/>
      <c r="V26" s="15"/>
      <c r="W26" s="15"/>
      <c r="X26" s="15"/>
      <c r="Y26" s="15"/>
      <c r="Z26" s="15"/>
      <c r="AA26" s="15"/>
      <c r="AB26" s="15"/>
      <c r="AC26" s="15"/>
      <c r="AD26" s="15"/>
      <c r="AE26" s="15"/>
      <c r="AF26" s="15"/>
    </row>
    <row r="27" spans="1:32" ht="18.75" customHeight="1">
      <c r="A27" s="229"/>
      <c r="B27" s="229"/>
      <c r="C27" s="229"/>
      <c r="D27" s="229"/>
      <c r="E27" s="229"/>
      <c r="F27" s="229"/>
      <c r="G27" s="229"/>
      <c r="H27" s="229"/>
      <c r="I27" s="229"/>
      <c r="J27" s="229"/>
      <c r="K27" s="229"/>
      <c r="L27" s="229"/>
      <c r="M27" s="229"/>
      <c r="N27" s="229"/>
      <c r="P27" s="15"/>
      <c r="Q27" s="15"/>
      <c r="R27" s="15"/>
      <c r="S27" s="15"/>
      <c r="T27" s="15"/>
      <c r="U27" s="15"/>
      <c r="V27" s="15"/>
      <c r="W27" s="15"/>
      <c r="X27" s="15"/>
      <c r="Y27" s="15"/>
      <c r="Z27" s="15"/>
      <c r="AA27" s="15"/>
      <c r="AB27" s="15"/>
      <c r="AC27" s="15"/>
      <c r="AD27" s="15"/>
      <c r="AE27" s="15"/>
      <c r="AF27" s="15"/>
    </row>
    <row r="28" spans="1:32" ht="15.75" customHeight="1">
      <c r="A28" s="1029" t="s">
        <v>309</v>
      </c>
      <c r="B28" s="1029"/>
      <c r="C28" s="1029"/>
      <c r="D28" s="1029"/>
      <c r="E28" s="1029"/>
      <c r="F28" s="1029"/>
      <c r="G28" s="1029"/>
      <c r="H28" s="1029"/>
      <c r="I28" s="1029"/>
      <c r="J28" s="1029"/>
      <c r="K28" s="1029"/>
      <c r="L28" s="1029"/>
      <c r="M28" s="1029"/>
      <c r="N28" s="1029"/>
      <c r="P28" s="15"/>
      <c r="Q28" s="15"/>
      <c r="R28" s="15"/>
      <c r="S28" s="15"/>
      <c r="T28" s="15"/>
      <c r="U28" s="15"/>
      <c r="V28" s="15"/>
      <c r="W28" s="15"/>
      <c r="X28" s="15"/>
      <c r="Y28" s="15"/>
      <c r="Z28" s="15"/>
      <c r="AA28" s="15"/>
      <c r="AB28" s="15"/>
      <c r="AC28" s="15"/>
      <c r="AD28" s="15"/>
      <c r="AE28" s="15"/>
      <c r="AF28" s="15"/>
    </row>
    <row r="29" spans="1:32" ht="24" customHeight="1">
      <c r="A29" s="1029"/>
      <c r="B29" s="1029"/>
      <c r="C29" s="1029"/>
      <c r="D29" s="1029"/>
      <c r="E29" s="1029"/>
      <c r="F29" s="1029"/>
      <c r="G29" s="1029"/>
      <c r="H29" s="1029"/>
      <c r="I29" s="1029"/>
      <c r="J29" s="1029"/>
      <c r="K29" s="1029"/>
      <c r="L29" s="1029"/>
      <c r="M29" s="1029"/>
      <c r="N29" s="1029"/>
      <c r="P29" s="15"/>
      <c r="Q29" s="15"/>
      <c r="R29" s="15"/>
      <c r="S29" s="15"/>
      <c r="T29" s="15"/>
      <c r="U29" s="15"/>
      <c r="V29" s="15"/>
      <c r="W29" s="15"/>
      <c r="X29" s="15"/>
      <c r="Y29" s="15"/>
      <c r="Z29" s="15"/>
      <c r="AA29" s="15"/>
      <c r="AB29" s="15"/>
      <c r="AC29" s="15"/>
      <c r="AD29" s="15"/>
      <c r="AE29" s="15"/>
      <c r="AF29" s="15"/>
    </row>
    <row r="30" spans="1:32" ht="15.75" customHeight="1">
      <c r="A30" s="54"/>
      <c r="B30" s="54"/>
      <c r="C30" s="54"/>
      <c r="D30" s="54"/>
      <c r="E30" s="54"/>
      <c r="F30" s="54"/>
      <c r="G30" s="54"/>
      <c r="H30" s="54"/>
      <c r="I30" s="54"/>
      <c r="J30" s="54"/>
      <c r="K30" s="54"/>
      <c r="L30" s="54"/>
      <c r="M30" s="54"/>
      <c r="N30" s="54"/>
      <c r="P30" s="15"/>
      <c r="Q30" s="15"/>
      <c r="R30" s="15"/>
      <c r="S30" s="15"/>
      <c r="T30" s="15"/>
      <c r="U30" s="15"/>
      <c r="V30" s="15"/>
      <c r="W30" s="15"/>
      <c r="X30" s="15"/>
      <c r="Y30" s="15"/>
      <c r="Z30" s="15"/>
      <c r="AA30" s="15"/>
      <c r="AB30" s="15"/>
      <c r="AC30" s="15"/>
      <c r="AD30" s="15"/>
      <c r="AE30" s="15"/>
      <c r="AF30" s="15"/>
    </row>
    <row r="31" spans="1:32" ht="18" customHeight="1">
      <c r="A31" s="1027" t="s">
        <v>11</v>
      </c>
      <c r="B31" s="1027"/>
      <c r="C31" s="1027"/>
      <c r="D31" s="1027"/>
      <c r="E31" s="1027"/>
      <c r="F31" s="1027"/>
      <c r="G31" s="1027"/>
      <c r="H31" s="1027"/>
      <c r="I31" s="1027"/>
      <c r="J31" s="1027"/>
      <c r="K31" s="1027"/>
      <c r="L31" s="1027"/>
      <c r="M31" s="1027"/>
      <c r="N31" s="1028"/>
      <c r="P31" s="15"/>
      <c r="Q31" s="15"/>
      <c r="R31" s="15"/>
      <c r="S31" s="15"/>
      <c r="T31" s="15"/>
      <c r="U31" s="15"/>
      <c r="V31" s="15"/>
      <c r="W31" s="15"/>
      <c r="X31" s="15"/>
      <c r="Y31" s="15"/>
      <c r="Z31" s="15"/>
      <c r="AA31" s="15"/>
      <c r="AB31" s="15"/>
      <c r="AC31" s="15"/>
      <c r="AD31" s="15"/>
      <c r="AE31" s="15"/>
      <c r="AF31" s="15"/>
    </row>
    <row r="32" spans="1:32">
      <c r="A32" s="1"/>
      <c r="B32" s="1"/>
      <c r="C32" s="1"/>
      <c r="D32" s="1"/>
      <c r="E32" s="1"/>
      <c r="F32" s="1"/>
      <c r="G32" s="1"/>
      <c r="H32" s="1"/>
      <c r="I32" s="1"/>
      <c r="J32" s="1"/>
      <c r="K32" s="1"/>
      <c r="L32" s="1"/>
      <c r="M32" s="1"/>
      <c r="N32" s="1"/>
      <c r="P32" s="15"/>
      <c r="Q32" s="15"/>
      <c r="R32" s="15"/>
      <c r="S32" s="15"/>
      <c r="T32" s="15"/>
      <c r="U32" s="15"/>
      <c r="V32" s="15"/>
      <c r="W32" s="15"/>
      <c r="X32" s="15"/>
      <c r="Y32" s="15"/>
      <c r="Z32" s="15"/>
      <c r="AA32" s="15"/>
      <c r="AB32" s="15"/>
      <c r="AC32" s="15"/>
      <c r="AD32" s="15"/>
      <c r="AE32" s="15"/>
      <c r="AF32" s="15"/>
    </row>
    <row r="33" spans="1:32">
      <c r="A33" s="1"/>
      <c r="B33" s="1"/>
      <c r="C33" s="1"/>
      <c r="D33" s="1"/>
      <c r="E33" s="1"/>
      <c r="F33" s="1"/>
      <c r="G33" s="1"/>
      <c r="H33" s="1"/>
      <c r="I33" s="1"/>
      <c r="J33" s="1"/>
      <c r="K33" s="1"/>
      <c r="L33" s="1"/>
      <c r="M33" s="72"/>
      <c r="N33" s="73"/>
      <c r="P33" s="15"/>
      <c r="Q33" s="15"/>
      <c r="R33" s="15"/>
      <c r="S33" s="15"/>
      <c r="T33" s="15"/>
      <c r="U33" s="15"/>
      <c r="V33" s="15"/>
      <c r="W33" s="15"/>
      <c r="X33" s="15"/>
      <c r="Y33" s="15"/>
      <c r="Z33" s="15"/>
      <c r="AA33" s="15"/>
      <c r="AB33" s="15"/>
      <c r="AC33" s="15"/>
      <c r="AD33" s="15"/>
      <c r="AE33" s="15"/>
      <c r="AF33" s="15"/>
    </row>
  </sheetData>
  <mergeCells count="21">
    <mergeCell ref="A31:N31"/>
    <mergeCell ref="A28:N29"/>
    <mergeCell ref="A24:N24"/>
    <mergeCell ref="A26:N26"/>
    <mergeCell ref="A12:B12"/>
    <mergeCell ref="A13:B13"/>
    <mergeCell ref="A15:B15"/>
    <mergeCell ref="A1:N1"/>
    <mergeCell ref="A3:N3"/>
    <mergeCell ref="A4:N4"/>
    <mergeCell ref="A5:N5"/>
    <mergeCell ref="A18:N18"/>
    <mergeCell ref="A8:B9"/>
    <mergeCell ref="L8:N8"/>
    <mergeCell ref="I8:K8"/>
    <mergeCell ref="A14:B14"/>
    <mergeCell ref="F8:H8"/>
    <mergeCell ref="C8:E8"/>
    <mergeCell ref="A10:B10"/>
    <mergeCell ref="A11:B11"/>
    <mergeCell ref="A6:N6"/>
  </mergeCells>
  <phoneticPr fontId="0" type="noConversion"/>
  <printOptions horizontalCentered="1"/>
  <pageMargins left="1" right="1" top="0.5" bottom="0.55000000000000004" header="0" footer="0"/>
  <pageSetup scale="70" orientation="landscape" horizontalDpi="300" verticalDpi="300" r:id="rId1"/>
  <headerFooter alignWithMargins="0">
    <oddFooter>&amp;C&amp;"Times New Roman,Regular"Exhibit H - Summary of Reimbursable Resources</oddFooter>
  </headerFooter>
  <ignoredErrors>
    <ignoredError sqref="H15" formula="1"/>
  </ignoredError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Worksheets</vt:lpstr>
      </vt:variant>
      <vt:variant>
        <vt:i4>21</vt:i4>
      </vt:variant>
      <vt:variant>
        <vt:lpstr>Named Ranges</vt:lpstr>
      </vt:variant>
      <vt:variant>
        <vt:i4>29</vt:i4>
      </vt:variant>
    </vt:vector>
  </HeadingPairs>
  <TitlesOfParts>
    <vt:vector size="50" baseType="lpstr">
      <vt:lpstr>A. Organization Chart</vt:lpstr>
      <vt:lpstr>B. Summary of Requirements </vt:lpstr>
      <vt:lpstr>C. Increases Offsets</vt:lpstr>
      <vt:lpstr>D. Strategic Goals &amp; Objectives</vt:lpstr>
      <vt:lpstr>E. ATB Justification</vt:lpstr>
      <vt:lpstr>F. 2010 Crosswalk</vt:lpstr>
      <vt:lpstr>G.  2011 Crosswalk</vt:lpstr>
      <vt:lpstr>H. Reimbursable Resources </vt:lpstr>
      <vt:lpstr>H. Reimbursable Resources</vt:lpstr>
      <vt:lpstr>I. Permanent Positions</vt:lpstr>
      <vt:lpstr>J. Financial Analysis</vt:lpstr>
      <vt:lpstr>K. Summary by Grade</vt:lpstr>
      <vt:lpstr>L. Summary by Object Class</vt:lpstr>
      <vt:lpstr>(M) Studies</vt:lpstr>
      <vt:lpstr>(N) Modular Cost</vt:lpstr>
      <vt:lpstr>(N-2) Domestic Agent</vt:lpstr>
      <vt:lpstr>(N-3) Domestic Attorney</vt:lpstr>
      <vt:lpstr>(N-4) Domestic Prof Sup</vt:lpstr>
      <vt:lpstr>(N-5) Domestic Clerical</vt:lpstr>
      <vt:lpstr>(O) Overseas</vt:lpstr>
      <vt:lpstr>(P) IT</vt:lpstr>
      <vt:lpstr>'B. Summary of Requirements '!DL</vt:lpstr>
      <vt:lpstr>'(M) Studies'!Print_Area</vt:lpstr>
      <vt:lpstr>'(N) Modular Cost'!Print_Area</vt:lpstr>
      <vt:lpstr>'(N-2) Domestic Agent'!Print_Area</vt:lpstr>
      <vt:lpstr>'(N-3) Domestic Attorney'!Print_Area</vt:lpstr>
      <vt:lpstr>'(N-4) Domestic Prof Sup'!Print_Area</vt:lpstr>
      <vt:lpstr>'(N-5) Domestic Clerical'!Print_Area</vt:lpstr>
      <vt:lpstr>'(O) Overseas'!Print_Area</vt:lpstr>
      <vt:lpstr>'(P) IT'!Print_Area</vt:lpstr>
      <vt:lpstr>'A. Organization Chart'!Print_Area</vt:lpstr>
      <vt:lpstr>'B. Summary of Requirements '!Print_Area</vt:lpstr>
      <vt:lpstr>'C. Increases Offsets'!Print_Area</vt:lpstr>
      <vt:lpstr>'D. Strategic Goals &amp; Objectives'!Print_Area</vt:lpstr>
      <vt:lpstr>'E. ATB Justification'!Print_Area</vt:lpstr>
      <vt:lpstr>'F. 2010 Crosswalk'!Print_Area</vt:lpstr>
      <vt:lpstr>'G.  2011 Crosswalk'!Print_Area</vt:lpstr>
      <vt:lpstr>'H. Reimbursable Resources'!Print_Area</vt:lpstr>
      <vt:lpstr>'H. Reimbursable Resources '!Print_Area</vt:lpstr>
      <vt:lpstr>'I. Permanent Positions'!Print_Area</vt:lpstr>
      <vt:lpstr>'J. Financial Analysis'!Print_Area</vt:lpstr>
      <vt:lpstr>'K. Summary by Grade'!Print_Area</vt:lpstr>
      <vt:lpstr>'L. Summary by Object Class'!Print_Area</vt:lpstr>
      <vt:lpstr>'(N) Modular Cost'!Print_Titles</vt:lpstr>
      <vt:lpstr>'(N-2) Domestic Agent'!Print_Titles</vt:lpstr>
      <vt:lpstr>'(N-3) Domestic Attorney'!Print_Titles</vt:lpstr>
      <vt:lpstr>'(N-4) Domestic Prof Sup'!Print_Titles</vt:lpstr>
      <vt:lpstr>'(N-5) Domestic Clerical'!Print_Titles</vt:lpstr>
      <vt:lpstr>'H. Reimbursable Resources'!REIMPRO</vt:lpstr>
      <vt:lpstr>'H. Reimbursable Resources'!REIMSOR</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sdale</dc:creator>
  <cp:lastModifiedBy>rlindsay</cp:lastModifiedBy>
  <cp:lastPrinted>2011-02-09T16:11:49Z</cp:lastPrinted>
  <dcterms:created xsi:type="dcterms:W3CDTF">2003-08-28T20:51:00Z</dcterms:created>
  <dcterms:modified xsi:type="dcterms:W3CDTF">2011-02-09T20:02:12Z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