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395" windowWidth="15480" windowHeight="8670" tabRatio="679" activeTab="0"/>
  </bookViews>
  <sheets>
    <sheet name="B. CNST Summary of Requirements" sheetId="1" r:id="rId1"/>
    <sheet name="D. CNST Strategic Goals &amp; Objs" sheetId="2" r:id="rId2"/>
    <sheet name="F. CNST 2010 Crosswalk" sheetId="3" r:id="rId3"/>
    <sheet name="G. CNST 2011 Crosswalk" sheetId="4" r:id="rId4"/>
    <sheet name="L. CNST Summary by Objt Clas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P" localSheetId="3">#REF!</definedName>
    <definedName name="\P">#REF!</definedName>
    <definedName name="_98">#REF!</definedName>
    <definedName name="_99">#REF!</definedName>
    <definedName name="A">#REF!</definedName>
    <definedName name="ALL">#REF!</definedName>
    <definedName name="ANNINCR">#REF!</definedName>
    <definedName name="ANN1">#REF!</definedName>
    <definedName name="ANNUAL_INCR">#REF!</definedName>
    <definedName name="ATTORNEYSUPP" localSheetId="0">#REF!</definedName>
    <definedName name="ATTORNEYSUPP">#REF!</definedName>
    <definedName name="Base_Fiscal_Year">'[4]Named'!$C$7</definedName>
    <definedName name="BOC1110">#REF!</definedName>
    <definedName name="BOC1130">#REF!</definedName>
    <definedName name="BOC1150">#REF!</definedName>
    <definedName name="BOC1152">#REF!</definedName>
    <definedName name="BOC1154">#REF!</definedName>
    <definedName name="BOC1160">#REF!</definedName>
    <definedName name="BOC1180">#REF!</definedName>
    <definedName name="BOC1200">#REF!</definedName>
    <definedName name="BOC1216">#REF!</definedName>
    <definedName name="BOC1260">#REF!</definedName>
    <definedName name="BOC1270">#REF!</definedName>
    <definedName name="BOC1300">#REF!</definedName>
    <definedName name="BOC1360">#REF!</definedName>
    <definedName name="Buckets">#REF!</definedName>
    <definedName name="CalcDatabase">#REF!</definedName>
    <definedName name="components">'[5]lists'!$D$4:$D$39</definedName>
    <definedName name="Cost_Agent_BY">#REF!</definedName>
    <definedName name="Cost_Agent_BY1">#REF!</definedName>
    <definedName name="Cost_Agent_BY2">#REF!</definedName>
    <definedName name="Cost_Agent_BY3">#REF!</definedName>
    <definedName name="Cost_Agent_BY4">#REF!</definedName>
    <definedName name="Cost_Agent_BY5">#REF!</definedName>
    <definedName name="CSRDF">#REF!</definedName>
    <definedName name="CSRS">#REF!</definedName>
    <definedName name="D">#REF!</definedName>
    <definedName name="DetailDatabase">#REF!</definedName>
    <definedName name="DL" localSheetId="0">'B. CNST Summary of Requirements'!$A$3:$AC$43</definedName>
    <definedName name="DL">#REF!</definedName>
    <definedName name="E">#REF!</definedName>
    <definedName name="EQUIPMENT">#REF!</definedName>
    <definedName name="EXECSUPP" localSheetId="0">'B. CNST Summary of Requirements'!#REF!</definedName>
    <definedName name="EXECSUPP" localSheetId="1">#REF!</definedName>
    <definedName name="EXECSUPP" localSheetId="3">#REF!</definedName>
    <definedName name="EXECSUPP">#REF!</definedName>
    <definedName name="F">#REF!</definedName>
    <definedName name="FERS">#REF!</definedName>
    <definedName name="FICA">#REF!</definedName>
    <definedName name="FTE_Agent_Hires_BY">#REF!</definedName>
    <definedName name="FTE_Agent_Hires_BY1">[6]!FTE_Agent_Hires_BY1</definedName>
    <definedName name="FTE_Agent_Hires_BY2">#REF!</definedName>
    <definedName name="FTE_Agent_Hires_BY3">#REF!</definedName>
    <definedName name="FTE_Agent_Hires_BY4">#REF!</definedName>
    <definedName name="FTE_Agent_Hires_BY5">#REF!</definedName>
    <definedName name="FTE_Agent_Hires_CY">#REF!</definedName>
    <definedName name="FTE_Agent_Hires_PY">#REF!</definedName>
    <definedName name="FTE_Insp_Hires_BY">#REF!</definedName>
    <definedName name="FTE_Insp_Hires_BY1">#REF!</definedName>
    <definedName name="FTE_Insp_Hires_BY2">#REF!</definedName>
    <definedName name="FTE_Insp_Hires_BY3">#REF!</definedName>
    <definedName name="FTE_Insp_Hires_BY4">#REF!</definedName>
    <definedName name="FTE_Insp_Hires_BY5">#REF!</definedName>
    <definedName name="FTE_Insp_Hires_CY">#REF!</definedName>
    <definedName name="FTE_Insp_Hires_PY">#REF!</definedName>
    <definedName name="FTE_Other_Hires_BY">#REF!</definedName>
    <definedName name="FTE_Other_Hires_BY1">#REF!</definedName>
    <definedName name="FTE_Other_Hires_BY2">#REF!</definedName>
    <definedName name="FTE_Other_Hires_BY3">#REF!</definedName>
    <definedName name="FTE_Other_Hires_BY4">#REF!</definedName>
    <definedName name="FTE_Other_Hires_BY5">#REF!</definedName>
    <definedName name="FTE_Other_Hires_CY">#REF!</definedName>
    <definedName name="FTE_Other_Hires_PY">#REF!</definedName>
    <definedName name="FY_1998">#REF!</definedName>
    <definedName name="FY_1999">#REF!</definedName>
    <definedName name="FY_2000">#REF!</definedName>
    <definedName name="FY_2001">#REF!</definedName>
    <definedName name="FY_2002">#REF!</definedName>
    <definedName name="FY_2003">#REF!</definedName>
    <definedName name="FY_2004">#REF!</definedName>
    <definedName name="FY0711.1">#REF!</definedName>
    <definedName name="FY0711.5">#REF!</definedName>
    <definedName name="FY0712.1">#REF!</definedName>
    <definedName name="FY0721.0">#REF!</definedName>
    <definedName name="FY0722.0">#REF!</definedName>
    <definedName name="FY0723.1">#REF!</definedName>
    <definedName name="FY0723.2">#REF!</definedName>
    <definedName name="FY0723.3">#REF!</definedName>
    <definedName name="FY0724.0">#REF!</definedName>
    <definedName name="FY0725.2">#REF!</definedName>
    <definedName name="FY0725.3">#REF!</definedName>
    <definedName name="FY0725.6">#REF!</definedName>
    <definedName name="FY0726.0">#REF!</definedName>
    <definedName name="FY0731.0">#REF!</definedName>
    <definedName name="FY0732.0">#REF!</definedName>
    <definedName name="FY07Ling">#REF!</definedName>
    <definedName name="FY07Mult">#REF!</definedName>
    <definedName name="FY07PEPI">#REF!</definedName>
    <definedName name="FY07Tot">#REF!</definedName>
    <definedName name="FY07Train">#REF!</definedName>
    <definedName name="FY0811.1">#REF!</definedName>
    <definedName name="FY0811.5">#REF!</definedName>
    <definedName name="FY0812.1">#REF!</definedName>
    <definedName name="FY0821.0">#REF!</definedName>
    <definedName name="FY0822.0">#REF!</definedName>
    <definedName name="FY0823.1">#REF!</definedName>
    <definedName name="FY0823.2">#REF!</definedName>
    <definedName name="FY0823.3">#REF!</definedName>
    <definedName name="FY0824.0">#REF!</definedName>
    <definedName name="FY0825.2">#REF!</definedName>
    <definedName name="FY0825.3">#REF!</definedName>
    <definedName name="FY0825.6">#REF!</definedName>
    <definedName name="FY0826.0">#REF!</definedName>
    <definedName name="FY0831.0">#REF!</definedName>
    <definedName name="FY0832.0">#REF!</definedName>
    <definedName name="FY08Ling">#REF!</definedName>
    <definedName name="FY08Mult">#REF!</definedName>
    <definedName name="FY08PEPI">#REF!</definedName>
    <definedName name="FY08Tot">#REF!</definedName>
    <definedName name="FY08Train">#REF!</definedName>
    <definedName name="FY0911.1">#REF!</definedName>
    <definedName name="FY0911.5">#REF!</definedName>
    <definedName name="FY0912.1">#REF!</definedName>
    <definedName name="FY0921.0">#REF!</definedName>
    <definedName name="FY0922.0">#REF!</definedName>
    <definedName name="FY0923.1">#REF!</definedName>
    <definedName name="FY0923.2">#REF!</definedName>
    <definedName name="FY0923.3">#REF!</definedName>
    <definedName name="FY0924.0">#REF!</definedName>
    <definedName name="FY0925.2">#REF!</definedName>
    <definedName name="FY0925.3">#REF!</definedName>
    <definedName name="FY0925.6">#REF!</definedName>
    <definedName name="FY0926.0">#REF!</definedName>
    <definedName name="FY0931.0">#REF!</definedName>
    <definedName name="FY0932.0">#REF!</definedName>
    <definedName name="FY09Ling">#REF!</definedName>
    <definedName name="FY09Mult">#REF!</definedName>
    <definedName name="FY09PEPI">#REF!</definedName>
    <definedName name="FY09Tot">#REF!</definedName>
    <definedName name="FY09Train">#REF!</definedName>
    <definedName name="FY2001NonPayInflation">#REF!</definedName>
    <definedName name="G">#REF!</definedName>
    <definedName name="GAROLLUP" localSheetId="0">'B. CNST Summary of Requirements'!#REF!</definedName>
    <definedName name="GAROLLUP" localSheetId="1">#REF!</definedName>
    <definedName name="GAROLLUP" localSheetId="3">#REF!</definedName>
    <definedName name="GAROLLUP">#REF!</definedName>
    <definedName name="Geo_PayRaisePct_BY">#REF!</definedName>
    <definedName name="Geo_PayRaisePct_BY1">#REF!</definedName>
    <definedName name="Geo_PayRaisePct_BY2">#REF!</definedName>
    <definedName name="Geo_PayRaisePct_BY3">#REF!</definedName>
    <definedName name="Geo_PayRaisePct_BY4">#REF!</definedName>
    <definedName name="Geo_PayRaisePct_BY5">#REF!</definedName>
    <definedName name="Geo_PayRaisePct_CY">#REF!</definedName>
    <definedName name="Geo_PayRaisePct_PY">#REF!</definedName>
    <definedName name="H">#REF!</definedName>
    <definedName name="I">#REF!</definedName>
    <definedName name="INTEL" localSheetId="0">'B. CNST Summary of Requirements'!#REF!</definedName>
    <definedName name="INTEL" localSheetId="1">#REF!</definedName>
    <definedName name="INTEL" localSheetId="3">#REF!</definedName>
    <definedName name="INTEL">#REF!</definedName>
    <definedName name="Jan2000PayRaise">#REF!</definedName>
    <definedName name="Jan2001PayRaise">#REF!</definedName>
    <definedName name="JMD" localSheetId="0">'B. CNST Summary of Requirements'!#REF!</definedName>
    <definedName name="JMD" localSheetId="1">#REF!</definedName>
    <definedName name="JMD" localSheetId="3">#REF!</definedName>
    <definedName name="JMD">#REF!</definedName>
    <definedName name="measure_direction">'[5]lists'!$A$6:$A$7</definedName>
    <definedName name="MISC">#REF!</definedName>
    <definedName name="ModeFixed">#REF!</definedName>
    <definedName name="ModeProrate">#REF!</definedName>
    <definedName name="new" localSheetId="3">#REF!</definedName>
    <definedName name="new">#REF!</definedName>
    <definedName name="Nonpay_InflationPct_BY">#REF!</definedName>
    <definedName name="Nonpay_InflationPct_BY1">#REF!</definedName>
    <definedName name="Nonpay_InflationPct_BY2">#REF!</definedName>
    <definedName name="Nonpay_InflationPct_BY3">#REF!</definedName>
    <definedName name="Nonpay_InflationPct_BY4">#REF!</definedName>
    <definedName name="Nonpay_InflationPct_BY5">#REF!</definedName>
    <definedName name="Nonpay_InflationPct_CY">#REF!</definedName>
    <definedName name="Nonpay_InflationPct_PY">#REF!</definedName>
    <definedName name="OASDI">#REF!</definedName>
    <definedName name="Other_Hires_BY1">'[8]Named'!$C$28</definedName>
    <definedName name="PAGE1">#REF!</definedName>
    <definedName name="PAGE3">#REF!</definedName>
    <definedName name="PAGE4" localSheetId="3">#REF!</definedName>
    <definedName name="PAGE4">#REF!</definedName>
    <definedName name="PART">#REF!</definedName>
    <definedName name="POSBYCAT" localSheetId="0">#REF!</definedName>
    <definedName name="POSBYCAT" localSheetId="1">#REF!</definedName>
    <definedName name="POSBYCAT" localSheetId="3">#REF!</definedName>
    <definedName name="POSBYCAT">#REF!</definedName>
    <definedName name="_xlnm.Print_Area" localSheetId="0">'B. CNST Summary of Requirements'!$A$1:$AC$45</definedName>
    <definedName name="_xlnm.Print_Area" localSheetId="1">'D. CNST Strategic Goals &amp; Objs'!$A$1:$N$32</definedName>
    <definedName name="_xlnm.Print_Area" localSheetId="2">'F. CNST 2010 Crosswalk'!$A$1:$T$41</definedName>
    <definedName name="_xlnm.Print_Area" localSheetId="3">'G. CNST 2011 Crosswalk'!$A$1:$T$41</definedName>
    <definedName name="_xlnm.Print_Area" localSheetId="4">'L. CNST Summary by Objt Class'!$A$1:$L$39</definedName>
    <definedName name="Print_Area2">#REF!</definedName>
    <definedName name="quarters">'[5]lists'!$B$3:$B$6</definedName>
    <definedName name="REIMPRO" localSheetId="0">#REF!</definedName>
    <definedName name="REIMPRO" localSheetId="1">#REF!</definedName>
    <definedName name="REIMPRO" localSheetId="2">#REF!</definedName>
    <definedName name="REIMPRO" localSheetId="3">#REF!</definedName>
    <definedName name="REIMPRO" localSheetId="4">#REF!</definedName>
    <definedName name="REIMPRO">#REF!</definedName>
    <definedName name="REIMSOR" localSheetId="0">#REF!</definedName>
    <definedName name="REIMSOR" localSheetId="1">#REF!</definedName>
    <definedName name="REIMSOR" localSheetId="2">#REF!</definedName>
    <definedName name="REIMSOR" localSheetId="3">#REF!</definedName>
    <definedName name="REIMSOR" localSheetId="4">#REF!</definedName>
    <definedName name="REIMSOR">#REF!</definedName>
    <definedName name="S&amp;E">#REF!</definedName>
    <definedName name="SE">#REF!</definedName>
    <definedName name="Sub_Buckets">#REF!</definedName>
    <definedName name="sum_avg">'[5]lists'!$A$9:$A$10</definedName>
    <definedName name="TOTAL">#REF!</definedName>
    <definedName name="TRANSPORTATION">#REF!</definedName>
    <definedName name="TSP">#REF!</definedName>
    <definedName name="TURNOVER">#REF!</definedName>
    <definedName name="Weight_PayRaisePct_BY">#REF!</definedName>
    <definedName name="Weight_PayRaisePct_BY1">#REF!</definedName>
    <definedName name="Weight_PayRaisePct_BY2">#REF!</definedName>
    <definedName name="Weight_PayRaisePct_BY3">#REF!</definedName>
    <definedName name="Weight_PayRaisePct_BY4">#REF!</definedName>
    <definedName name="Weight_PayRaisePct_BY5">#REF!</definedName>
    <definedName name="Weight_PayRaisePct_CY">#REF!</definedName>
    <definedName name="Weight_PayRaisePct_PY">#REF!</definedName>
    <definedName name="WIG">#REF!</definedName>
    <definedName name="WIGBACKUP">#REF!</definedName>
    <definedName name="WIGSCAL">#REF!</definedName>
    <definedName name="WIGSMODEL">#REF!</definedName>
    <definedName name="yes_no">'[5]lists'!$A$3:$A$4</definedName>
  </definedNames>
  <calcPr fullCalcOnLoad="1"/>
</workbook>
</file>

<file path=xl/sharedStrings.xml><?xml version="1.0" encoding="utf-8"?>
<sst xmlns="http://schemas.openxmlformats.org/spreadsheetml/2006/main" count="411" uniqueCount="115">
  <si>
    <t>11.1  Direct FTE &amp; personnel compensation</t>
  </si>
  <si>
    <t xml:space="preserve">       Total </t>
  </si>
  <si>
    <t>Perm. Pos.</t>
  </si>
  <si>
    <t>Reprogrammings / Transfers</t>
  </si>
  <si>
    <t>Carryover/ Recoveries</t>
  </si>
  <si>
    <t>23.2 Moving/Lease Expirations/Contract Parking</t>
  </si>
  <si>
    <t>Increase/Decrease</t>
  </si>
  <si>
    <t>FTE</t>
  </si>
  <si>
    <t>Total</t>
  </si>
  <si>
    <t>11.5  Total, Other personnel compensation</t>
  </si>
  <si>
    <t xml:space="preserve">     Other Compensation</t>
  </si>
  <si>
    <t xml:space="preserve">     Overtime</t>
  </si>
  <si>
    <t>11.8  Special personal services payments</t>
  </si>
  <si>
    <t>12.0  Personnel benefits</t>
  </si>
  <si>
    <t>21.0  Travel and transportation of persons</t>
  </si>
  <si>
    <t>22.0  Transportation of things</t>
  </si>
  <si>
    <t>23.3  Comm., util., &amp; other misc. charges</t>
  </si>
  <si>
    <t>24.0  Printing and reproduction</t>
  </si>
  <si>
    <t>25.1  Advisory and assistance services</t>
  </si>
  <si>
    <t>25.2 Other services</t>
  </si>
  <si>
    <t>26.0  Supplies and materials</t>
  </si>
  <si>
    <t>31.0  Equipment</t>
  </si>
  <si>
    <t xml:space="preserve">          Total obligations</t>
  </si>
  <si>
    <t>Unobligated balance, start of year</t>
  </si>
  <si>
    <t>Unobligated balance, end of year</t>
  </si>
  <si>
    <t>Recoveries of prior year obligations</t>
  </si>
  <si>
    <t>11.3  Other than full-time permanent</t>
  </si>
  <si>
    <t>Other Object Classes:</t>
  </si>
  <si>
    <t>Total Program Changes</t>
  </si>
  <si>
    <t>23.1  GSA rent</t>
  </si>
  <si>
    <t>25.4  Operation and maintenance of facilities</t>
  </si>
  <si>
    <t>25.5 Research and development contracts</t>
  </si>
  <si>
    <t>25.7 Operation and maintenance of equipment</t>
  </si>
  <si>
    <t>Rescissions</t>
  </si>
  <si>
    <t>Supplementals</t>
  </si>
  <si>
    <t>Pos.</t>
  </si>
  <si>
    <t xml:space="preserve"> </t>
  </si>
  <si>
    <t>Amount</t>
  </si>
  <si>
    <t>Increases</t>
  </si>
  <si>
    <t>Offsets</t>
  </si>
  <si>
    <t>TOTAL</t>
  </si>
  <si>
    <t>25.3 Purchases of goods &amp; services from Government accounts (Antennas, DHS Sec. Etc..)</t>
  </si>
  <si>
    <t>Construction</t>
  </si>
  <si>
    <t>32.0  Land &amp; Structures</t>
  </si>
  <si>
    <t>Total Adjustments to Base</t>
  </si>
  <si>
    <t>2010 Availability</t>
  </si>
  <si>
    <t>2012 Request</t>
  </si>
  <si>
    <t>2010 Enacted w/Rescissions and Supplementals</t>
  </si>
  <si>
    <t>2012 Adjustments to Base and Technical Adjustments</t>
  </si>
  <si>
    <t>2012 Current Services</t>
  </si>
  <si>
    <t>2012 Increases</t>
  </si>
  <si>
    <t>2012 Offsets</t>
  </si>
  <si>
    <t>FY 2010 Enacted Without Rescissions</t>
  </si>
  <si>
    <t>FY 2012 Request</t>
  </si>
  <si>
    <t>2010 Appropriation Enacted w/Rescissions and Supplementals</t>
  </si>
  <si>
    <t>Reduce Secure Work Environment</t>
  </si>
  <si>
    <t>Total Offsets</t>
  </si>
  <si>
    <t>Direct, Reimb. Other FTE</t>
  </si>
  <si>
    <t>Direct Amount $000s</t>
  </si>
  <si>
    <t>Goal 1: Prevent Terrorism and Promote the Nation's Security</t>
  </si>
  <si>
    <r>
      <t xml:space="preserve">   1.1 Prevent, disrupt, and defeat terrorist operations before they occur</t>
    </r>
    <r>
      <rPr>
        <b/>
        <sz val="10"/>
        <rFont val="Times New Roman"/>
        <family val="1"/>
      </rPr>
      <t xml:space="preserve"> </t>
    </r>
  </si>
  <si>
    <t xml:space="preserve">   1.2  Strengthen partnerships to prevent, deter, and respond to terrorist incidents </t>
  </si>
  <si>
    <t xml:space="preserve">   1.3  Prosecute those who have committed, or intend to commit, terrorist acts in                                                                                                                                                                             </t>
  </si>
  <si>
    <t xml:space="preserve">    1.4  Combat espionage against the United States </t>
  </si>
  <si>
    <t>Subtotal, Goal 1</t>
  </si>
  <si>
    <t>Goal 2: Prevent Crime, Enforce Federal Laws and Represent the 
              Rights and Interests of the American People</t>
  </si>
  <si>
    <t xml:space="preserve">   2.1  Strengthen partnerships for safer communities and enhance the Nation’s capacity to prevent, solve, and control crime </t>
  </si>
  <si>
    <t xml:space="preserve">   2.2  Reduce the threat, incidence, and prevalence of violent crime </t>
  </si>
  <si>
    <r>
      <t xml:space="preserve">   2.3  Prevent, suppress, and intervene in crimes against children</t>
    </r>
    <r>
      <rPr>
        <b/>
        <sz val="10"/>
        <rFont val="Times New Roman"/>
        <family val="1"/>
      </rPr>
      <t xml:space="preserve"> </t>
    </r>
  </si>
  <si>
    <t xml:space="preserve">   2.4  Reduce the threat, trafficking, use, and related violence of illegal drugs </t>
  </si>
  <si>
    <r>
      <t xml:space="preserve">   2.5 Combat public and corporate corruption, fraud, economic crime, and cybercrime</t>
    </r>
    <r>
      <rPr>
        <b/>
        <sz val="10"/>
        <rFont val="Times New Roman"/>
        <family val="1"/>
      </rPr>
      <t xml:space="preserve"> </t>
    </r>
  </si>
  <si>
    <t xml:space="preserve">   2.6 Uphold the civil and Constitutional rights of all Americans </t>
  </si>
  <si>
    <t xml:space="preserve">   2.7 Vigorously enforce and represent the interests of the United States in all matters over which the Department has jurisdiction </t>
  </si>
  <si>
    <t xml:space="preserve">   2.8 Protect the integrity and ensure the effective operation of the Nation’s bankruptcy system </t>
  </si>
  <si>
    <t>Subtotal, Goal 2</t>
  </si>
  <si>
    <t>Resources by Department of Justice Strategic Goal/Objective</t>
  </si>
  <si>
    <t>(Dollars in Thousands)</t>
  </si>
  <si>
    <t>GRAND TOTAL</t>
  </si>
  <si>
    <t>2010 Enacted w/ Recissions and Supplementals</t>
  </si>
  <si>
    <t>2011 Continuing Resolution</t>
  </si>
  <si>
    <t xml:space="preserve">           Subtotal</t>
  </si>
  <si>
    <t>Subtotal</t>
  </si>
  <si>
    <t xml:space="preserve">   Decreases</t>
  </si>
  <si>
    <t xml:space="preserve">           FBI Academy Training Facility - A&amp;E Study</t>
  </si>
  <si>
    <t xml:space="preserve">           Biometrics Technology Center</t>
  </si>
  <si>
    <t xml:space="preserve">           TEDAC Expansion</t>
  </si>
  <si>
    <t>CIRG A&amp;E construction, CIRG HRT Space and Central Records Complex.  The FY 2010 recoveries totaled $2,426,248.</t>
  </si>
  <si>
    <t>FY 2011 Continuing Resolution</t>
  </si>
  <si>
    <t>2011 Availability</t>
  </si>
  <si>
    <t>CIRG A&amp;E construction, CIRG HRT Space and Central Records Complex.  The FY 2011 recoveries totaled $987,767.</t>
  </si>
  <si>
    <t>B: Summary of Requirements</t>
  </si>
  <si>
    <t>Summary of Requirements</t>
  </si>
  <si>
    <t>Federal Bureau of Investigation</t>
  </si>
  <si>
    <t>Total 2010 Appropraition Enacted</t>
  </si>
  <si>
    <t>Total 2011 Continuing Resolution</t>
  </si>
  <si>
    <t xml:space="preserve">2012 Adjustments to Base </t>
  </si>
  <si>
    <t>2012 Program Changes</t>
  </si>
  <si>
    <t>2012 Total Request</t>
  </si>
  <si>
    <t>2011 - 2012 Total Change</t>
  </si>
  <si>
    <t>D: Resources by DOJ Strategic Goal and Strategic Objective</t>
  </si>
  <si>
    <t>Strategic Goal and Strategic Objective</t>
  </si>
  <si>
    <t>F: Crosswalk of 2010 Availability</t>
  </si>
  <si>
    <t>Crosswalk of 2010 Availability</t>
  </si>
  <si>
    <t xml:space="preserve">Unobligated Balances:  The FBI brought forward $254,297,762 from funds provided in prior years for the Biometrics Technology Center, SWE Program, TEDAC, FBI Academy Construction, </t>
  </si>
  <si>
    <t>Reprogrammings/Transfers:  Per P.L. 111-117, the FBI reprogrammed $30,000,000 from CJIS Prior-Year User Fee collections into the construction appropriation for the Biometrics Technology Center.</t>
  </si>
  <si>
    <t>G: Crosswalk of 2011 Availability</t>
  </si>
  <si>
    <t>Crosswalk of 2011 Availability</t>
  </si>
  <si>
    <t xml:space="preserve">Unobligated Balances:  The FBI brought forward $165,715,839 from funds provided in prior years for the Biometrics Technology Center, SWE Program, TEDAC, FBI Academy Construction, </t>
  </si>
  <si>
    <t>FY 2011 Continuing Resolution:  Per P.L. 111-322, the FBI Continuing Resolution budget authority balance was $101,867,909 ( 42.46% CR rate of the FY 2010 239,915,000 budget).</t>
  </si>
  <si>
    <t>L: Summary of Requirements by Object Class</t>
  </si>
  <si>
    <t>Summary of Requirements by Object Class</t>
  </si>
  <si>
    <t>Object Classes</t>
  </si>
  <si>
    <t>Total DIRECT requirements</t>
  </si>
  <si>
    <t>end of line</t>
  </si>
  <si>
    <t>end of sheet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</si>
</sst>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#,##0;[Red]\-#,##0"/>
    <numFmt numFmtId="167" formatCode="&quot;$&quot;#,##0;[Red]\-&quot;$&quot;#,##0"/>
    <numFmt numFmtId="168" formatCode="#,##0.000;[Red]\-#,##0.000"/>
    <numFmt numFmtId="169" formatCode="#,##0.0;[Red]\-#,##0.0"/>
    <numFmt numFmtId="170" formatCode="[$$-409]#,##0;[Red]\-[$$-409]#,##0"/>
    <numFmt numFmtId="171" formatCode="#,##0.00;[Red]\-#,##0.00"/>
    <numFmt numFmtId="172" formatCode="#,##0.00000"/>
    <numFmt numFmtId="173" formatCode="0.00%;[Red]\-0.00%"/>
    <numFmt numFmtId="174" formatCode="#,##0.0"/>
    <numFmt numFmtId="175" formatCode="mm/dd/yy"/>
    <numFmt numFmtId="176" formatCode="hh:mm\ AM/PM"/>
    <numFmt numFmtId="177" formatCode="_(* #,##0_);_(* \(#,##0\);_(* &quot;....&quot;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_(* #,##0_);_(* \(#,##0\);_(* &quot;-&quot;??_);_(@_)"/>
    <numFmt numFmtId="184" formatCode="#,##0.00000_);[Red]\(#,##0.00000\)"/>
    <numFmt numFmtId="185" formatCode="_(&quot;$&quot;* #,##0_);_(&quot;$&quot;* \(#,##0\);_(&quot;$&quot;* &quot;-&quot;??_);_(@_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.0_);_(* \(#,##0.0\);_(* &quot;-&quot;?_);_(@_)"/>
    <numFmt numFmtId="200" formatCode="#,##0.000"/>
    <numFmt numFmtId="201" formatCode="#,##0.0000"/>
    <numFmt numFmtId="202" formatCode="#,##0.0_);[Red]\(#,##0.0\)"/>
    <numFmt numFmtId="203" formatCode="#,##0.000_);[Red]\(#,##0.000\)"/>
    <numFmt numFmtId="204" formatCode="mmmm\ d\,\ yyyy"/>
    <numFmt numFmtId="205" formatCode="_(&quot;$&quot;* #,##0.0_);_(&quot;$&quot;* \(#,##0.0\);_(&quot;$&quot;* &quot;-&quot;??_);_(@_)"/>
    <numFmt numFmtId="206" formatCode="0_);\(0\)"/>
    <numFmt numFmtId="207" formatCode="_(* #,##0.0000_);_(* \(#,##0.0000\);_(* &quot;-&quot;????_);_(@_)"/>
    <numFmt numFmtId="208" formatCode="_(* #,##0.000_);_(* \(#,##0.000\);_(* &quot;-&quot;???_);_(@_)"/>
    <numFmt numFmtId="209" formatCode="00000"/>
    <numFmt numFmtId="210" formatCode="_(&quot;$&quot;* #,##0_);_(&quot;$&quot;* \(#,##0\);_(&quot;$&quot;* &quot;---&quot;_);_(@_)"/>
    <numFmt numFmtId="211" formatCode="&quot;$&quot;#,##0.00"/>
    <numFmt numFmtId="212" formatCode="_(* #,##0_);_(* \(#,##0\);_(* &quot;---&quot;_);_(@_)"/>
    <numFmt numFmtId="213" formatCode="_(&quot;$&quot;* #,##0.000_);_(&quot;$&quot;* \(#,##0.000\);_(&quot;$&quot;* &quot;-&quot;???_);_(@_)"/>
    <numFmt numFmtId="214" formatCode="[$€-2]\ #,##0.00_);[Red]\([$€-2]\ #,##0.00\)"/>
    <numFmt numFmtId="215" formatCode="dddd&quot;&quot;mmmm&quot; &quot;d&quot;, &quot;yyyy"/>
    <numFmt numFmtId="216" formatCode="#,##0.0_);\(#,##0.0\)"/>
    <numFmt numFmtId="217" formatCode="[$-409]m/d/yy\ h:mm\ AM/PM;@"/>
    <numFmt numFmtId="218" formatCode="[$-409]h:mm:ss\ AM/PM"/>
    <numFmt numFmtId="219" formatCode="#,##0;\-#,##0;&quot;-&quot;"/>
    <numFmt numFmtId="220" formatCode="_-&quot;F&quot;\ * #,##0_-;_-&quot;F&quot;\ * #,##0\-;_-&quot;F&quot;\ * &quot;-&quot;_-;_-@_-"/>
    <numFmt numFmtId="221" formatCode="0.0%"/>
  </numFmts>
  <fonts count="8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Geneva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sz val="10"/>
      <color indexed="9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9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0"/>
      <name val="Times New Roman"/>
      <family val="1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2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32" fillId="0" borderId="0" applyNumberFormat="0" applyFill="0" applyBorder="0" applyAlignment="0" applyProtection="0"/>
    <xf numFmtId="219" fontId="33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4" fillId="0" borderId="0" applyNumberFormat="0" applyAlignment="0">
      <protection/>
    </xf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5" fillId="0" borderId="0" applyNumberFormat="0" applyAlignment="0">
      <protection/>
    </xf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9" borderId="0" applyNumberFormat="0" applyBorder="0" applyAlignment="0" applyProtection="0"/>
    <xf numFmtId="38" fontId="19" fillId="30" borderId="0" applyNumberFormat="0" applyBorder="0" applyAlignment="0" applyProtection="0"/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31" borderId="1" applyNumberFormat="0" applyAlignment="0" applyProtection="0"/>
    <xf numFmtId="10" fontId="19" fillId="32" borderId="8" applyNumberFormat="0" applyBorder="0" applyAlignment="0" applyProtection="0"/>
    <xf numFmtId="0" fontId="71" fillId="0" borderId="9" applyNumberFormat="0" applyFill="0" applyAlignment="0" applyProtection="0"/>
    <xf numFmtId="0" fontId="72" fillId="33" borderId="0" applyNumberFormat="0" applyBorder="0" applyAlignment="0" applyProtection="0"/>
    <xf numFmtId="22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5" fontId="37" fillId="0" borderId="0" applyNumberFormat="0" applyFill="0" applyBorder="0" applyAlignment="0" applyProtection="0"/>
    <xf numFmtId="0" fontId="0" fillId="35" borderId="0">
      <alignment/>
      <protection/>
    </xf>
    <xf numFmtId="0" fontId="0" fillId="35" borderId="0">
      <alignment/>
      <protection/>
    </xf>
    <xf numFmtId="0" fontId="0" fillId="35" borderId="0">
      <alignment/>
      <protection/>
    </xf>
    <xf numFmtId="0" fontId="0" fillId="35" borderId="0">
      <alignment/>
      <protection/>
    </xf>
    <xf numFmtId="0" fontId="0" fillId="35" borderId="0">
      <alignment/>
      <protection/>
    </xf>
    <xf numFmtId="0" fontId="0" fillId="35" borderId="0">
      <alignment/>
      <protection/>
    </xf>
    <xf numFmtId="0" fontId="0" fillId="35" borderId="0">
      <alignment/>
      <protection/>
    </xf>
    <xf numFmtId="0" fontId="0" fillId="35" borderId="0">
      <alignment/>
      <protection/>
    </xf>
    <xf numFmtId="40" fontId="38" fillId="0" borderId="0" applyBorder="0">
      <alignment horizontal="right"/>
      <protection/>
    </xf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0" fontId="76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 horizontal="centerContinuous"/>
    </xf>
    <xf numFmtId="177" fontId="4" fillId="0" borderId="0" xfId="0" applyNumberFormat="1" applyFont="1" applyAlignment="1">
      <alignment/>
    </xf>
    <xf numFmtId="177" fontId="7" fillId="36" borderId="0" xfId="0" applyNumberFormat="1" applyFont="1" applyFill="1" applyAlignment="1">
      <alignment/>
    </xf>
    <xf numFmtId="177" fontId="7" fillId="36" borderId="0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 horizontal="centerContinuous"/>
    </xf>
    <xf numFmtId="177" fontId="8" fillId="36" borderId="0" xfId="0" applyNumberFormat="1" applyFont="1" applyFill="1" applyBorder="1" applyAlignment="1">
      <alignment/>
    </xf>
    <xf numFmtId="177" fontId="12" fillId="36" borderId="0" xfId="0" applyNumberFormat="1" applyFont="1" applyFill="1" applyAlignment="1">
      <alignment/>
    </xf>
    <xf numFmtId="0" fontId="20" fillId="0" borderId="0" xfId="0" applyFont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 horizontal="fill"/>
    </xf>
    <xf numFmtId="177" fontId="4" fillId="0" borderId="15" xfId="0" applyNumberFormat="1" applyFont="1" applyBorder="1" applyAlignment="1">
      <alignment horizontal="fill"/>
    </xf>
    <xf numFmtId="3" fontId="4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3" fontId="22" fillId="0" borderId="0" xfId="0" applyNumberFormat="1" applyFont="1" applyAlignment="1">
      <alignment horizontal="centerContinuous"/>
    </xf>
    <xf numFmtId="165" fontId="14" fillId="0" borderId="17" xfId="0" applyNumberFormat="1" applyFont="1" applyBorder="1" applyAlignment="1">
      <alignment/>
    </xf>
    <xf numFmtId="0" fontId="16" fillId="37" borderId="0" xfId="0" applyFont="1" applyFill="1" applyBorder="1" applyAlignment="1">
      <alignment vertical="top" wrapText="1"/>
    </xf>
    <xf numFmtId="0" fontId="16" fillId="37" borderId="0" xfId="0" applyFont="1" applyFill="1" applyAlignment="1">
      <alignment/>
    </xf>
    <xf numFmtId="0" fontId="0" fillId="37" borderId="0" xfId="0" applyFill="1" applyBorder="1" applyAlignment="1">
      <alignment vertical="top" wrapText="1"/>
    </xf>
    <xf numFmtId="177" fontId="4" fillId="0" borderId="0" xfId="0" applyNumberFormat="1" applyFont="1" applyFill="1" applyAlignment="1">
      <alignment/>
    </xf>
    <xf numFmtId="177" fontId="4" fillId="37" borderId="0" xfId="0" applyNumberFormat="1" applyFont="1" applyFill="1" applyAlignment="1">
      <alignment/>
    </xf>
    <xf numFmtId="177" fontId="7" fillId="37" borderId="0" xfId="0" applyNumberFormat="1" applyFont="1" applyFill="1" applyAlignment="1">
      <alignment horizontal="right"/>
    </xf>
    <xf numFmtId="177" fontId="7" fillId="37" borderId="0" xfId="0" applyNumberFormat="1" applyFont="1" applyFill="1" applyAlignment="1">
      <alignment/>
    </xf>
    <xf numFmtId="3" fontId="14" fillId="0" borderId="0" xfId="0" applyNumberFormat="1" applyFont="1" applyAlignment="1">
      <alignment horizontal="centerContinuous"/>
    </xf>
    <xf numFmtId="177" fontId="14" fillId="0" borderId="0" xfId="0" applyNumberFormat="1" applyFont="1" applyAlignment="1">
      <alignment horizontal="centerContinuous"/>
    </xf>
    <xf numFmtId="177" fontId="0" fillId="37" borderId="0" xfId="0" applyNumberFormat="1" applyFont="1" applyFill="1" applyAlignment="1">
      <alignment/>
    </xf>
    <xf numFmtId="177" fontId="25" fillId="37" borderId="0" xfId="0" applyNumberFormat="1" applyFont="1" applyFill="1" applyAlignment="1">
      <alignment horizontal="centerContinuous"/>
    </xf>
    <xf numFmtId="177" fontId="0" fillId="37" borderId="0" xfId="0" applyNumberFormat="1" applyFont="1" applyFill="1" applyAlignment="1">
      <alignment horizontal="centerContinuous"/>
    </xf>
    <xf numFmtId="0" fontId="17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77" fontId="4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top" wrapText="1"/>
    </xf>
    <xf numFmtId="177" fontId="14" fillId="0" borderId="0" xfId="0" applyNumberFormat="1" applyFont="1" applyBorder="1" applyAlignment="1">
      <alignment horizontal="fill"/>
    </xf>
    <xf numFmtId="177" fontId="4" fillId="0" borderId="0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7" fillId="37" borderId="0" xfId="0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77" fontId="29" fillId="36" borderId="0" xfId="0" applyNumberFormat="1" applyFont="1" applyFill="1" applyAlignment="1">
      <alignment/>
    </xf>
    <xf numFmtId="177" fontId="28" fillId="0" borderId="0" xfId="0" applyNumberFormat="1" applyFont="1" applyFill="1" applyAlignment="1">
      <alignment/>
    </xf>
    <xf numFmtId="177" fontId="17" fillId="37" borderId="0" xfId="0" applyNumberFormat="1" applyFont="1" applyFill="1" applyBorder="1" applyAlignment="1">
      <alignment vertical="top" wrapText="1"/>
    </xf>
    <xf numFmtId="177" fontId="14" fillId="0" borderId="0" xfId="0" applyNumberFormat="1" applyFont="1" applyAlignment="1">
      <alignment/>
    </xf>
    <xf numFmtId="177" fontId="9" fillId="0" borderId="0" xfId="0" applyNumberFormat="1" applyFont="1" applyFill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177" fontId="14" fillId="0" borderId="19" xfId="0" applyNumberFormat="1" applyFont="1" applyFill="1" applyBorder="1" applyAlignment="1">
      <alignment/>
    </xf>
    <xf numFmtId="177" fontId="14" fillId="0" borderId="0" xfId="0" applyNumberFormat="1" applyFont="1" applyFill="1" applyAlignment="1">
      <alignment/>
    </xf>
    <xf numFmtId="177" fontId="14" fillId="0" borderId="20" xfId="0" applyNumberFormat="1" applyFont="1" applyFill="1" applyBorder="1" applyAlignment="1">
      <alignment horizontal="right"/>
    </xf>
    <xf numFmtId="177" fontId="14" fillId="0" borderId="16" xfId="0" applyNumberFormat="1" applyFont="1" applyFill="1" applyBorder="1" applyAlignment="1">
      <alignment horizontal="right"/>
    </xf>
    <xf numFmtId="3" fontId="14" fillId="0" borderId="2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14" fillId="0" borderId="22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fill"/>
    </xf>
    <xf numFmtId="3" fontId="14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/>
    </xf>
    <xf numFmtId="177" fontId="4" fillId="0" borderId="2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20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 horizontal="right"/>
    </xf>
    <xf numFmtId="177" fontId="4" fillId="0" borderId="20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65" fontId="4" fillId="0" borderId="15" xfId="0" applyNumberFormat="1" applyFont="1" applyFill="1" applyBorder="1" applyAlignment="1">
      <alignment/>
    </xf>
    <xf numFmtId="165" fontId="4" fillId="0" borderId="26" xfId="0" applyNumberFormat="1" applyFont="1" applyBorder="1" applyAlignment="1">
      <alignment/>
    </xf>
    <xf numFmtId="165" fontId="14" fillId="0" borderId="14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/>
    </xf>
    <xf numFmtId="165" fontId="14" fillId="0" borderId="14" xfId="48" applyNumberFormat="1" applyFont="1" applyFill="1" applyBorder="1" applyAlignment="1">
      <alignment/>
    </xf>
    <xf numFmtId="165" fontId="14" fillId="0" borderId="17" xfId="0" applyNumberFormat="1" applyFont="1" applyFill="1" applyBorder="1" applyAlignment="1">
      <alignment/>
    </xf>
    <xf numFmtId="177" fontId="18" fillId="36" borderId="20" xfId="0" applyNumberFormat="1" applyFont="1" applyFill="1" applyBorder="1" applyAlignment="1">
      <alignment horizontal="center"/>
    </xf>
    <xf numFmtId="177" fontId="18" fillId="36" borderId="16" xfId="0" applyNumberFormat="1" applyFont="1" applyFill="1" applyBorder="1" applyAlignment="1">
      <alignment horizontal="center"/>
    </xf>
    <xf numFmtId="177" fontId="18" fillId="0" borderId="20" xfId="0" applyNumberFormat="1" applyFont="1" applyFill="1" applyBorder="1" applyAlignment="1">
      <alignment horizontal="center"/>
    </xf>
    <xf numFmtId="177" fontId="18" fillId="0" borderId="16" xfId="0" applyNumberFormat="1" applyFont="1" applyFill="1" applyBorder="1" applyAlignment="1">
      <alignment horizontal="center"/>
    </xf>
    <xf numFmtId="177" fontId="18" fillId="0" borderId="25" xfId="0" applyNumberFormat="1" applyFont="1" applyFill="1" applyBorder="1" applyAlignment="1">
      <alignment horizontal="center"/>
    </xf>
    <xf numFmtId="177" fontId="31" fillId="0" borderId="0" xfId="0" applyNumberFormat="1" applyFont="1" applyAlignment="1">
      <alignment/>
    </xf>
    <xf numFmtId="177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7" fontId="9" fillId="0" borderId="0" xfId="0" applyNumberFormat="1" applyFont="1" applyFill="1" applyAlignment="1">
      <alignment horizontal="centerContinuous"/>
    </xf>
    <xf numFmtId="177" fontId="14" fillId="0" borderId="28" xfId="0" applyNumberFormat="1" applyFont="1" applyFill="1" applyBorder="1" applyAlignment="1">
      <alignment/>
    </xf>
    <xf numFmtId="177" fontId="14" fillId="0" borderId="24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177" fontId="14" fillId="0" borderId="13" xfId="0" applyNumberFormat="1" applyFont="1" applyFill="1" applyBorder="1" applyAlignment="1">
      <alignment/>
    </xf>
    <xf numFmtId="177" fontId="14" fillId="0" borderId="20" xfId="0" applyNumberFormat="1" applyFont="1" applyFill="1" applyBorder="1" applyAlignment="1">
      <alignment/>
    </xf>
    <xf numFmtId="177" fontId="14" fillId="0" borderId="16" xfId="0" applyNumberFormat="1" applyFont="1" applyFill="1" applyBorder="1" applyAlignment="1">
      <alignment/>
    </xf>
    <xf numFmtId="177" fontId="14" fillId="0" borderId="2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165" fontId="4" fillId="0" borderId="29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65" fontId="4" fillId="0" borderId="15" xfId="0" applyNumberFormat="1" applyFont="1" applyBorder="1" applyAlignment="1">
      <alignment horizontal="right"/>
    </xf>
    <xf numFmtId="165" fontId="14" fillId="0" borderId="14" xfId="0" applyNumberFormat="1" applyFont="1" applyBorder="1" applyAlignment="1">
      <alignment horizontal="right"/>
    </xf>
    <xf numFmtId="0" fontId="4" fillId="0" borderId="0" xfId="71" applyFont="1">
      <alignment/>
      <protection/>
    </xf>
    <xf numFmtId="0" fontId="39" fillId="0" borderId="0" xfId="71" applyFont="1">
      <alignment/>
      <protection/>
    </xf>
    <xf numFmtId="0" fontId="0" fillId="0" borderId="0" xfId="70" applyAlignment="1">
      <alignment/>
      <protection/>
    </xf>
    <xf numFmtId="0" fontId="15" fillId="0" borderId="0" xfId="71">
      <alignment/>
      <protection/>
    </xf>
    <xf numFmtId="0" fontId="14" fillId="0" borderId="0" xfId="71" applyFont="1">
      <alignment/>
      <protection/>
    </xf>
    <xf numFmtId="0" fontId="0" fillId="0" borderId="0" xfId="70" applyAlignment="1">
      <alignment horizontal="center"/>
      <protection/>
    </xf>
    <xf numFmtId="0" fontId="0" fillId="0" borderId="0" xfId="70" applyBorder="1" applyAlignment="1">
      <alignment horizontal="center"/>
      <protection/>
    </xf>
    <xf numFmtId="0" fontId="0" fillId="0" borderId="0" xfId="71" applyFont="1">
      <alignment/>
      <protection/>
    </xf>
    <xf numFmtId="0" fontId="40" fillId="0" borderId="0" xfId="71" applyFont="1">
      <alignment/>
      <protection/>
    </xf>
    <xf numFmtId="0" fontId="9" fillId="0" borderId="0" xfId="71" applyFont="1">
      <alignment/>
      <protection/>
    </xf>
    <xf numFmtId="0" fontId="40" fillId="0" borderId="0" xfId="71" applyFont="1" applyFill="1" applyBorder="1" applyAlignment="1">
      <alignment horizontal="centerContinuous"/>
      <protection/>
    </xf>
    <xf numFmtId="0" fontId="9" fillId="0" borderId="19" xfId="71" applyFont="1" applyFill="1" applyBorder="1" applyAlignment="1">
      <alignment horizontal="center"/>
      <protection/>
    </xf>
    <xf numFmtId="0" fontId="9" fillId="0" borderId="0" xfId="71" applyFont="1" applyFill="1" applyBorder="1" applyAlignment="1">
      <alignment horizontal="center"/>
      <protection/>
    </xf>
    <xf numFmtId="0" fontId="9" fillId="0" borderId="13" xfId="71" applyFont="1" applyFill="1" applyBorder="1" applyAlignment="1">
      <alignment horizontal="center"/>
      <protection/>
    </xf>
    <xf numFmtId="0" fontId="9" fillId="0" borderId="30" xfId="71" applyFont="1" applyFill="1" applyBorder="1" applyAlignment="1">
      <alignment horizontal="center" wrapText="1"/>
      <protection/>
    </xf>
    <xf numFmtId="0" fontId="9" fillId="0" borderId="14" xfId="71" applyFont="1" applyFill="1" applyBorder="1" applyAlignment="1">
      <alignment horizontal="center" wrapText="1"/>
      <protection/>
    </xf>
    <xf numFmtId="0" fontId="9" fillId="0" borderId="17" xfId="71" applyFont="1" applyFill="1" applyBorder="1" applyAlignment="1">
      <alignment horizontal="center" wrapText="1"/>
      <protection/>
    </xf>
    <xf numFmtId="0" fontId="41" fillId="0" borderId="0" xfId="71" applyFont="1" applyFill="1" applyBorder="1" applyAlignment="1">
      <alignment horizontal="center"/>
      <protection/>
    </xf>
    <xf numFmtId="0" fontId="9" fillId="0" borderId="31" xfId="71" applyFont="1" applyBorder="1">
      <alignment/>
      <protection/>
    </xf>
    <xf numFmtId="37" fontId="9" fillId="0" borderId="28" xfId="71" applyNumberFormat="1" applyFont="1" applyBorder="1">
      <alignment/>
      <protection/>
    </xf>
    <xf numFmtId="37" fontId="9" fillId="0" borderId="24" xfId="71" applyNumberFormat="1" applyFont="1" applyBorder="1">
      <alignment/>
      <protection/>
    </xf>
    <xf numFmtId="37" fontId="9" fillId="0" borderId="19" xfId="71" applyNumberFormat="1" applyFont="1" applyBorder="1">
      <alignment/>
      <protection/>
    </xf>
    <xf numFmtId="37" fontId="9" fillId="0" borderId="13" xfId="71" applyNumberFormat="1" applyFont="1" applyBorder="1">
      <alignment/>
      <protection/>
    </xf>
    <xf numFmtId="37" fontId="9" fillId="0" borderId="19" xfId="71" applyNumberFormat="1" applyFont="1" applyFill="1" applyBorder="1">
      <alignment/>
      <protection/>
    </xf>
    <xf numFmtId="37" fontId="9" fillId="0" borderId="0" xfId="71" applyNumberFormat="1" applyFont="1" applyFill="1" applyBorder="1">
      <alignment/>
      <protection/>
    </xf>
    <xf numFmtId="37" fontId="9" fillId="0" borderId="13" xfId="71" applyNumberFormat="1" applyFont="1" applyFill="1" applyBorder="1">
      <alignment/>
      <protection/>
    </xf>
    <xf numFmtId="0" fontId="9" fillId="0" borderId="0" xfId="71" applyFont="1" applyBorder="1">
      <alignment/>
      <protection/>
    </xf>
    <xf numFmtId="0" fontId="40" fillId="0" borderId="32" xfId="71" applyFont="1" applyBorder="1">
      <alignment/>
      <protection/>
    </xf>
    <xf numFmtId="37" fontId="9" fillId="0" borderId="0" xfId="50" applyNumberFormat="1" applyFont="1" applyBorder="1" applyAlignment="1">
      <alignment/>
    </xf>
    <xf numFmtId="37" fontId="9" fillId="0" borderId="13" xfId="50" applyNumberFormat="1" applyFont="1" applyBorder="1" applyAlignment="1">
      <alignment/>
    </xf>
    <xf numFmtId="37" fontId="9" fillId="0" borderId="13" xfId="50" applyNumberFormat="1" applyFont="1" applyFill="1" applyBorder="1" applyAlignment="1">
      <alignment/>
    </xf>
    <xf numFmtId="185" fontId="40" fillId="0" borderId="0" xfId="50" applyNumberFormat="1" applyFont="1" applyBorder="1" applyAlignment="1">
      <alignment/>
    </xf>
    <xf numFmtId="0" fontId="9" fillId="0" borderId="32" xfId="70" applyFont="1" applyBorder="1">
      <alignment/>
      <protection/>
    </xf>
    <xf numFmtId="0" fontId="9" fillId="0" borderId="32" xfId="70" applyFont="1" applyBorder="1" applyAlignment="1">
      <alignment wrapText="1"/>
      <protection/>
    </xf>
    <xf numFmtId="0" fontId="9" fillId="0" borderId="32" xfId="71" applyFont="1" applyBorder="1">
      <alignment/>
      <protection/>
    </xf>
    <xf numFmtId="183" fontId="9" fillId="0" borderId="0" xfId="46" applyNumberFormat="1" applyFont="1" applyBorder="1" applyAlignment="1">
      <alignment/>
    </xf>
    <xf numFmtId="0" fontId="40" fillId="0" borderId="33" xfId="71" applyFont="1" applyBorder="1">
      <alignment/>
      <protection/>
    </xf>
    <xf numFmtId="183" fontId="40" fillId="0" borderId="0" xfId="46" applyNumberFormat="1" applyFont="1" applyBorder="1" applyAlignment="1">
      <alignment/>
    </xf>
    <xf numFmtId="0" fontId="1" fillId="0" borderId="0" xfId="71" applyFont="1">
      <alignment/>
      <protection/>
    </xf>
    <xf numFmtId="0" fontId="40" fillId="0" borderId="32" xfId="71" applyFont="1" applyBorder="1" applyAlignment="1">
      <alignment wrapText="1"/>
      <protection/>
    </xf>
    <xf numFmtId="0" fontId="40" fillId="0" borderId="34" xfId="71" applyFont="1" applyBorder="1" applyAlignment="1">
      <alignment horizontal="left"/>
      <protection/>
    </xf>
    <xf numFmtId="0" fontId="40" fillId="0" borderId="35" xfId="71" applyFont="1" applyBorder="1" applyAlignment="1">
      <alignment horizontal="left"/>
      <protection/>
    </xf>
    <xf numFmtId="185" fontId="40" fillId="0" borderId="0" xfId="50" applyNumberFormat="1" applyFont="1" applyBorder="1" applyAlignment="1">
      <alignment horizontal="left"/>
    </xf>
    <xf numFmtId="0" fontId="1" fillId="0" borderId="0" xfId="71" applyFont="1" applyAlignment="1">
      <alignment horizontal="left"/>
      <protection/>
    </xf>
    <xf numFmtId="183" fontId="40" fillId="0" borderId="36" xfId="71" applyNumberFormat="1" applyFont="1" applyFill="1" applyBorder="1" applyAlignment="1">
      <alignment horizontal="left"/>
      <protection/>
    </xf>
    <xf numFmtId="0" fontId="27" fillId="0" borderId="0" xfId="70" applyFont="1" applyBorder="1" applyAlignment="1">
      <alignment/>
      <protection/>
    </xf>
    <xf numFmtId="0" fontId="1" fillId="0" borderId="0" xfId="71" applyFont="1" applyFill="1" applyBorder="1" applyAlignment="1">
      <alignment horizontal="left"/>
      <protection/>
    </xf>
    <xf numFmtId="0" fontId="39" fillId="0" borderId="0" xfId="71" applyFont="1" applyFill="1">
      <alignment/>
      <protection/>
    </xf>
    <xf numFmtId="3" fontId="4" fillId="0" borderId="18" xfId="0" applyNumberFormat="1" applyFont="1" applyBorder="1" applyAlignment="1">
      <alignment/>
    </xf>
    <xf numFmtId="177" fontId="4" fillId="0" borderId="0" xfId="68" applyNumberFormat="1" applyFont="1" applyFill="1" applyAlignment="1">
      <alignment/>
      <protection/>
    </xf>
    <xf numFmtId="0" fontId="19" fillId="0" borderId="0" xfId="68" applyFont="1" applyFill="1">
      <alignment/>
      <protection/>
    </xf>
    <xf numFmtId="0" fontId="0" fillId="0" borderId="0" xfId="68" applyFont="1" applyFill="1">
      <alignment/>
      <protection/>
    </xf>
    <xf numFmtId="0" fontId="9" fillId="0" borderId="0" xfId="68" applyFont="1" applyFill="1">
      <alignment/>
      <protection/>
    </xf>
    <xf numFmtId="0" fontId="29" fillId="0" borderId="0" xfId="68" applyFont="1" applyFill="1">
      <alignment/>
      <protection/>
    </xf>
    <xf numFmtId="0" fontId="0" fillId="0" borderId="0" xfId="68" applyFont="1">
      <alignment/>
      <protection/>
    </xf>
    <xf numFmtId="177" fontId="31" fillId="0" borderId="0" xfId="68" applyNumberFormat="1" applyFont="1" applyAlignment="1">
      <alignment/>
      <protection/>
    </xf>
    <xf numFmtId="177" fontId="4" fillId="0" borderId="0" xfId="68" applyNumberFormat="1" applyFont="1" applyAlignment="1">
      <alignment/>
      <protection/>
    </xf>
    <xf numFmtId="177" fontId="9" fillId="0" borderId="0" xfId="68" applyNumberFormat="1" applyFont="1" applyFill="1" applyAlignment="1">
      <alignment/>
      <protection/>
    </xf>
    <xf numFmtId="177" fontId="9" fillId="0" borderId="0" xfId="68" applyNumberFormat="1" applyFont="1" applyFill="1" applyAlignment="1">
      <alignment horizontal="centerContinuous"/>
      <protection/>
    </xf>
    <xf numFmtId="177" fontId="14" fillId="0" borderId="28" xfId="68" applyNumberFormat="1" applyFont="1" applyFill="1" applyBorder="1" applyAlignment="1">
      <alignment/>
      <protection/>
    </xf>
    <xf numFmtId="177" fontId="14" fillId="0" borderId="24" xfId="68" applyNumberFormat="1" applyFont="1" applyFill="1" applyBorder="1" applyAlignment="1">
      <alignment/>
      <protection/>
    </xf>
    <xf numFmtId="177" fontId="14" fillId="0" borderId="0" xfId="68" applyNumberFormat="1" applyFont="1" applyAlignment="1">
      <alignment/>
      <protection/>
    </xf>
    <xf numFmtId="177" fontId="14" fillId="0" borderId="19" xfId="68" applyNumberFormat="1" applyFont="1" applyFill="1" applyBorder="1" applyAlignment="1">
      <alignment/>
      <protection/>
    </xf>
    <xf numFmtId="177" fontId="14" fillId="0" borderId="0" xfId="68" applyNumberFormat="1" applyFont="1" applyFill="1" applyBorder="1" applyAlignment="1">
      <alignment/>
      <protection/>
    </xf>
    <xf numFmtId="177" fontId="14" fillId="0" borderId="0" xfId="68" applyNumberFormat="1" applyFont="1" applyFill="1" applyAlignment="1">
      <alignment/>
      <protection/>
    </xf>
    <xf numFmtId="177" fontId="14" fillId="0" borderId="13" xfId="68" applyNumberFormat="1" applyFont="1" applyFill="1" applyBorder="1" applyAlignment="1">
      <alignment/>
      <protection/>
    </xf>
    <xf numFmtId="177" fontId="14" fillId="0" borderId="20" xfId="68" applyNumberFormat="1" applyFont="1" applyFill="1" applyBorder="1" applyAlignment="1">
      <alignment/>
      <protection/>
    </xf>
    <xf numFmtId="177" fontId="14" fillId="0" borderId="16" xfId="68" applyNumberFormat="1" applyFont="1" applyFill="1" applyBorder="1" applyAlignment="1">
      <alignment/>
      <protection/>
    </xf>
    <xf numFmtId="177" fontId="14" fillId="0" borderId="20" xfId="68" applyNumberFormat="1" applyFont="1" applyFill="1" applyBorder="1" applyAlignment="1">
      <alignment horizontal="right"/>
      <protection/>
    </xf>
    <xf numFmtId="177" fontId="14" fillId="0" borderId="16" xfId="68" applyNumberFormat="1" applyFont="1" applyFill="1" applyBorder="1" applyAlignment="1">
      <alignment horizontal="right"/>
      <protection/>
    </xf>
    <xf numFmtId="177" fontId="14" fillId="0" borderId="25" xfId="68" applyNumberFormat="1" applyFont="1" applyFill="1" applyBorder="1" applyAlignment="1">
      <alignment horizontal="right"/>
      <protection/>
    </xf>
    <xf numFmtId="165" fontId="14" fillId="0" borderId="14" xfId="50" applyNumberFormat="1" applyFont="1" applyFill="1" applyBorder="1" applyAlignment="1">
      <alignment/>
    </xf>
    <xf numFmtId="165" fontId="14" fillId="0" borderId="17" xfId="68" applyNumberFormat="1" applyFont="1" applyFill="1" applyBorder="1" applyAlignment="1">
      <alignment/>
      <protection/>
    </xf>
    <xf numFmtId="0" fontId="9" fillId="0" borderId="0" xfId="68" applyFont="1" applyFill="1" applyBorder="1" applyAlignment="1">
      <alignment vertical="top" wrapText="1"/>
      <protection/>
    </xf>
    <xf numFmtId="177" fontId="28" fillId="0" borderId="0" xfId="68" applyNumberFormat="1" applyFont="1" applyFill="1" applyAlignment="1">
      <alignment/>
      <protection/>
    </xf>
    <xf numFmtId="165" fontId="4" fillId="0" borderId="27" xfId="68" applyNumberFormat="1" applyFont="1" applyFill="1" applyBorder="1" applyAlignment="1">
      <alignment/>
      <protection/>
    </xf>
    <xf numFmtId="165" fontId="4" fillId="0" borderId="29" xfId="68" applyNumberFormat="1" applyFont="1" applyFill="1" applyBorder="1" applyAlignment="1">
      <alignment/>
      <protection/>
    </xf>
    <xf numFmtId="177" fontId="4" fillId="0" borderId="0" xfId="69" applyNumberFormat="1" applyFont="1" applyFill="1" applyAlignment="1">
      <alignment/>
      <protection/>
    </xf>
    <xf numFmtId="177" fontId="7" fillId="0" borderId="0" xfId="68" applyNumberFormat="1" applyFont="1" applyFill="1" applyBorder="1" applyAlignment="1">
      <alignment/>
      <protection/>
    </xf>
    <xf numFmtId="37" fontId="4" fillId="0" borderId="26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3" fontId="14" fillId="0" borderId="38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9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4" fillId="0" borderId="3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3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165" fontId="14" fillId="0" borderId="38" xfId="0" applyNumberFormat="1" applyFont="1" applyBorder="1" applyAlignment="1">
      <alignment/>
    </xf>
    <xf numFmtId="165" fontId="40" fillId="0" borderId="42" xfId="50" applyNumberFormat="1" applyFont="1" applyBorder="1" applyAlignment="1">
      <alignment horizontal="right"/>
    </xf>
    <xf numFmtId="3" fontId="9" fillId="0" borderId="19" xfId="71" applyNumberFormat="1" applyFont="1" applyBorder="1" applyAlignment="1">
      <alignment horizontal="right"/>
      <protection/>
    </xf>
    <xf numFmtId="165" fontId="9" fillId="0" borderId="13" xfId="50" applyNumberFormat="1" applyFont="1" applyBorder="1" applyAlignment="1">
      <alignment horizontal="right"/>
    </xf>
    <xf numFmtId="165" fontId="9" fillId="0" borderId="13" xfId="71" applyNumberFormat="1" applyFont="1" applyFill="1" applyBorder="1" applyAlignment="1">
      <alignment horizontal="right"/>
      <protection/>
    </xf>
    <xf numFmtId="3" fontId="9" fillId="0" borderId="19" xfId="71" applyNumberFormat="1" applyFont="1" applyFill="1" applyBorder="1" applyAlignment="1">
      <alignment horizontal="right"/>
      <protection/>
    </xf>
    <xf numFmtId="165" fontId="9" fillId="0" borderId="0" xfId="71" applyNumberFormat="1" applyFont="1" applyFill="1" applyBorder="1" applyAlignment="1">
      <alignment horizontal="right"/>
      <protection/>
    </xf>
    <xf numFmtId="3" fontId="9" fillId="0" borderId="19" xfId="50" applyNumberFormat="1" applyFont="1" applyFill="1" applyBorder="1" applyAlignment="1">
      <alignment horizontal="right"/>
    </xf>
    <xf numFmtId="3" fontId="9" fillId="0" borderId="13" xfId="71" applyNumberFormat="1" applyFont="1" applyBorder="1" applyAlignment="1">
      <alignment horizontal="right"/>
      <protection/>
    </xf>
    <xf numFmtId="3" fontId="9" fillId="0" borderId="13" xfId="50" applyNumberFormat="1" applyFont="1" applyFill="1" applyBorder="1" applyAlignment="1">
      <alignment horizontal="right"/>
    </xf>
    <xf numFmtId="3" fontId="9" fillId="0" borderId="13" xfId="71" applyNumberFormat="1" applyFont="1" applyFill="1" applyBorder="1" applyAlignment="1">
      <alignment horizontal="right"/>
      <protection/>
    </xf>
    <xf numFmtId="3" fontId="9" fillId="0" borderId="13" xfId="50" applyNumberFormat="1" applyFont="1" applyBorder="1" applyAlignment="1">
      <alignment horizontal="right"/>
    </xf>
    <xf numFmtId="3" fontId="9" fillId="0" borderId="0" xfId="71" applyNumberFormat="1" applyFont="1" applyFill="1" applyBorder="1" applyAlignment="1">
      <alignment horizontal="right"/>
      <protection/>
    </xf>
    <xf numFmtId="3" fontId="9" fillId="0" borderId="17" xfId="46" applyNumberFormat="1" applyFont="1" applyBorder="1" applyAlignment="1">
      <alignment horizontal="right"/>
    </xf>
    <xf numFmtId="3" fontId="9" fillId="0" borderId="17" xfId="46" applyNumberFormat="1" applyFont="1" applyFill="1" applyBorder="1" applyAlignment="1">
      <alignment horizontal="right"/>
    </xf>
    <xf numFmtId="3" fontId="9" fillId="0" borderId="30" xfId="46" applyNumberFormat="1" applyFont="1" applyBorder="1" applyAlignment="1">
      <alignment horizontal="right"/>
    </xf>
    <xf numFmtId="3" fontId="40" fillId="0" borderId="21" xfId="46" applyNumberFormat="1" applyFont="1" applyBorder="1" applyAlignment="1">
      <alignment horizontal="right"/>
    </xf>
    <xf numFmtId="3" fontId="40" fillId="0" borderId="4" xfId="46" applyNumberFormat="1" applyFont="1" applyBorder="1" applyAlignment="1">
      <alignment horizontal="right"/>
    </xf>
    <xf numFmtId="3" fontId="40" fillId="0" borderId="38" xfId="46" applyNumberFormat="1" applyFont="1" applyBorder="1" applyAlignment="1">
      <alignment horizontal="right"/>
    </xf>
    <xf numFmtId="3" fontId="40" fillId="0" borderId="21" xfId="46" applyNumberFormat="1" applyFont="1" applyFill="1" applyBorder="1" applyAlignment="1">
      <alignment horizontal="right"/>
    </xf>
    <xf numFmtId="3" fontId="40" fillId="0" borderId="38" xfId="46" applyNumberFormat="1" applyFont="1" applyFill="1" applyBorder="1" applyAlignment="1">
      <alignment horizontal="right"/>
    </xf>
    <xf numFmtId="3" fontId="40" fillId="0" borderId="21" xfId="50" applyNumberFormat="1" applyFont="1" applyFill="1" applyBorder="1" applyAlignment="1">
      <alignment horizontal="right"/>
    </xf>
    <xf numFmtId="3" fontId="9" fillId="0" borderId="24" xfId="71" applyNumberFormat="1" applyFont="1" applyBorder="1" applyAlignment="1">
      <alignment horizontal="right"/>
      <protection/>
    </xf>
    <xf numFmtId="3" fontId="9" fillId="0" borderId="0" xfId="71" applyNumberFormat="1" applyFont="1" applyBorder="1" applyAlignment="1">
      <alignment horizontal="right"/>
      <protection/>
    </xf>
    <xf numFmtId="3" fontId="9" fillId="0" borderId="14" xfId="46" applyNumberFormat="1" applyFont="1" applyBorder="1" applyAlignment="1">
      <alignment horizontal="right"/>
    </xf>
    <xf numFmtId="3" fontId="9" fillId="0" borderId="30" xfId="71" applyNumberFormat="1" applyFont="1" applyFill="1" applyBorder="1" applyAlignment="1">
      <alignment horizontal="right"/>
      <protection/>
    </xf>
    <xf numFmtId="3" fontId="9" fillId="0" borderId="14" xfId="46" applyNumberFormat="1" applyFont="1" applyFill="1" applyBorder="1" applyAlignment="1">
      <alignment horizontal="right"/>
    </xf>
    <xf numFmtId="3" fontId="9" fillId="0" borderId="17" xfId="71" applyNumberFormat="1" applyFont="1" applyFill="1" applyBorder="1" applyAlignment="1">
      <alignment horizontal="right"/>
      <protection/>
    </xf>
    <xf numFmtId="3" fontId="40" fillId="0" borderId="30" xfId="46" applyNumberFormat="1" applyFont="1" applyBorder="1" applyAlignment="1">
      <alignment horizontal="right"/>
    </xf>
    <xf numFmtId="3" fontId="40" fillId="0" borderId="14" xfId="46" applyNumberFormat="1" applyFont="1" applyBorder="1" applyAlignment="1">
      <alignment horizontal="right"/>
    </xf>
    <xf numFmtId="3" fontId="40" fillId="0" borderId="17" xfId="46" applyNumberFormat="1" applyFont="1" applyBorder="1" applyAlignment="1">
      <alignment horizontal="right"/>
    </xf>
    <xf numFmtId="3" fontId="40" fillId="0" borderId="17" xfId="46" applyNumberFormat="1" applyFont="1" applyFill="1" applyBorder="1" applyAlignment="1">
      <alignment horizontal="right"/>
    </xf>
    <xf numFmtId="3" fontId="9" fillId="0" borderId="0" xfId="71" applyNumberFormat="1" applyFont="1" applyAlignment="1">
      <alignment horizontal="right"/>
      <protection/>
    </xf>
    <xf numFmtId="3" fontId="9" fillId="0" borderId="0" xfId="71" applyNumberFormat="1" applyFont="1" applyFill="1" applyAlignment="1">
      <alignment horizontal="right"/>
      <protection/>
    </xf>
    <xf numFmtId="3" fontId="9" fillId="0" borderId="43" xfId="71" applyNumberFormat="1" applyFont="1" applyBorder="1" applyAlignment="1">
      <alignment horizontal="right"/>
      <protection/>
    </xf>
    <xf numFmtId="3" fontId="40" fillId="0" borderId="44" xfId="71" applyNumberFormat="1" applyFont="1" applyBorder="1" applyAlignment="1">
      <alignment horizontal="right"/>
      <protection/>
    </xf>
    <xf numFmtId="3" fontId="40" fillId="0" borderId="44" xfId="71" applyNumberFormat="1" applyFont="1" applyFill="1" applyBorder="1" applyAlignment="1">
      <alignment horizontal="right"/>
      <protection/>
    </xf>
    <xf numFmtId="165" fontId="40" fillId="0" borderId="42" xfId="71" applyNumberFormat="1" applyFont="1" applyBorder="1" applyAlignment="1">
      <alignment horizontal="right"/>
      <protection/>
    </xf>
    <xf numFmtId="37" fontId="4" fillId="0" borderId="45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37" fontId="14" fillId="0" borderId="30" xfId="0" applyNumberFormat="1" applyFont="1" applyFill="1" applyBorder="1" applyAlignment="1">
      <alignment/>
    </xf>
    <xf numFmtId="37" fontId="14" fillId="0" borderId="14" xfId="0" applyNumberFormat="1" applyFont="1" applyFill="1" applyBorder="1" applyAlignment="1">
      <alignment/>
    </xf>
    <xf numFmtId="5" fontId="4" fillId="0" borderId="27" xfId="0" applyNumberFormat="1" applyFont="1" applyFill="1" applyBorder="1" applyAlignment="1">
      <alignment/>
    </xf>
    <xf numFmtId="5" fontId="14" fillId="0" borderId="4" xfId="0" applyNumberFormat="1" applyFont="1" applyFill="1" applyBorder="1" applyAlignment="1">
      <alignment/>
    </xf>
    <xf numFmtId="5" fontId="14" fillId="0" borderId="14" xfId="48" applyNumberFormat="1" applyFont="1" applyFill="1" applyBorder="1" applyAlignment="1">
      <alignment/>
    </xf>
    <xf numFmtId="3" fontId="4" fillId="0" borderId="45" xfId="68" applyNumberFormat="1" applyFont="1" applyFill="1" applyBorder="1" applyAlignment="1">
      <alignment/>
      <protection/>
    </xf>
    <xf numFmtId="3" fontId="4" fillId="0" borderId="27" xfId="68" applyNumberFormat="1" applyFont="1" applyFill="1" applyBorder="1" applyAlignment="1">
      <alignment/>
      <protection/>
    </xf>
    <xf numFmtId="3" fontId="14" fillId="0" borderId="30" xfId="68" applyNumberFormat="1" applyFont="1" applyFill="1" applyBorder="1" applyAlignment="1">
      <alignment/>
      <protection/>
    </xf>
    <xf numFmtId="3" fontId="14" fillId="0" borderId="14" xfId="68" applyNumberFormat="1" applyFont="1" applyFill="1" applyBorder="1" applyAlignment="1">
      <alignment/>
      <protection/>
    </xf>
    <xf numFmtId="5" fontId="4" fillId="0" borderId="27" xfId="68" applyNumberFormat="1" applyFont="1" applyFill="1" applyBorder="1" applyAlignment="1">
      <alignment/>
      <protection/>
    </xf>
    <xf numFmtId="5" fontId="14" fillId="0" borderId="4" xfId="68" applyNumberFormat="1" applyFont="1" applyFill="1" applyBorder="1" applyAlignment="1">
      <alignment/>
      <protection/>
    </xf>
    <xf numFmtId="5" fontId="14" fillId="0" borderId="14" xfId="50" applyNumberFormat="1" applyFont="1" applyFill="1" applyBorder="1" applyAlignment="1">
      <alignment/>
    </xf>
    <xf numFmtId="165" fontId="18" fillId="0" borderId="46" xfId="0" applyNumberFormat="1" applyFont="1" applyFill="1" applyBorder="1" applyAlignment="1">
      <alignment/>
    </xf>
    <xf numFmtId="165" fontId="18" fillId="0" borderId="47" xfId="0" applyNumberFormat="1" applyFont="1" applyFill="1" applyBorder="1" applyAlignment="1">
      <alignment/>
    </xf>
    <xf numFmtId="165" fontId="18" fillId="0" borderId="48" xfId="0" applyNumberFormat="1" applyFont="1" applyFill="1" applyBorder="1" applyAlignment="1">
      <alignment/>
    </xf>
    <xf numFmtId="5" fontId="4" fillId="0" borderId="15" xfId="0" applyNumberFormat="1" applyFont="1" applyFill="1" applyBorder="1" applyAlignment="1">
      <alignment/>
    </xf>
    <xf numFmtId="5" fontId="14" fillId="0" borderId="14" xfId="0" applyNumberFormat="1" applyFont="1" applyFill="1" applyBorder="1" applyAlignment="1">
      <alignment/>
    </xf>
    <xf numFmtId="5" fontId="4" fillId="0" borderId="15" xfId="0" applyNumberFormat="1" applyFont="1" applyBorder="1" applyAlignment="1">
      <alignment/>
    </xf>
    <xf numFmtId="5" fontId="14" fillId="0" borderId="14" xfId="0" applyNumberFormat="1" applyFont="1" applyBorder="1" applyAlignment="1">
      <alignment/>
    </xf>
    <xf numFmtId="37" fontId="4" fillId="0" borderId="39" xfId="0" applyNumberFormat="1" applyFont="1" applyBorder="1" applyAlignment="1">
      <alignment/>
    </xf>
    <xf numFmtId="37" fontId="14" fillId="0" borderId="13" xfId="0" applyNumberFormat="1" applyFont="1" applyBorder="1" applyAlignment="1">
      <alignment/>
    </xf>
    <xf numFmtId="37" fontId="4" fillId="0" borderId="49" xfId="0" applyNumberFormat="1" applyFont="1" applyBorder="1" applyAlignment="1">
      <alignment/>
    </xf>
    <xf numFmtId="37" fontId="4" fillId="0" borderId="26" xfId="0" applyNumberFormat="1" applyFont="1" applyBorder="1" applyAlignment="1">
      <alignment horizontal="right"/>
    </xf>
    <xf numFmtId="37" fontId="4" fillId="0" borderId="41" xfId="0" applyNumberFormat="1" applyFont="1" applyBorder="1" applyAlignment="1">
      <alignment/>
    </xf>
    <xf numFmtId="37" fontId="14" fillId="0" borderId="33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39" xfId="0" applyNumberFormat="1" applyFont="1" applyBorder="1" applyAlignment="1">
      <alignment horizontal="right"/>
    </xf>
    <xf numFmtId="37" fontId="14" fillId="0" borderId="32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/>
    </xf>
    <xf numFmtId="37" fontId="14" fillId="0" borderId="33" xfId="0" applyNumberFormat="1" applyFont="1" applyBorder="1" applyAlignment="1">
      <alignment horizontal="right"/>
    </xf>
    <xf numFmtId="37" fontId="4" fillId="0" borderId="33" xfId="0" applyNumberFormat="1" applyFont="1" applyBorder="1" applyAlignment="1">
      <alignment horizontal="right"/>
    </xf>
    <xf numFmtId="5" fontId="9" fillId="0" borderId="13" xfId="50" applyNumberFormat="1" applyFont="1" applyBorder="1" applyAlignment="1">
      <alignment horizontal="right"/>
    </xf>
    <xf numFmtId="5" fontId="40" fillId="0" borderId="42" xfId="71" applyNumberFormat="1" applyFont="1" applyBorder="1" applyAlignment="1">
      <alignment horizontal="right"/>
      <protection/>
    </xf>
    <xf numFmtId="37" fontId="40" fillId="0" borderId="38" xfId="50" applyNumberFormat="1" applyFont="1" applyBorder="1" applyAlignment="1">
      <alignment horizontal="right"/>
    </xf>
    <xf numFmtId="37" fontId="7" fillId="36" borderId="22" xfId="0" applyNumberFormat="1" applyFont="1" applyFill="1" applyBorder="1" applyAlignment="1">
      <alignment/>
    </xf>
    <xf numFmtId="37" fontId="7" fillId="36" borderId="15" xfId="0" applyNumberFormat="1" applyFont="1" applyFill="1" applyBorder="1" applyAlignment="1">
      <alignment/>
    </xf>
    <xf numFmtId="37" fontId="7" fillId="0" borderId="22" xfId="0" applyNumberFormat="1" applyFont="1" applyFill="1" applyBorder="1" applyAlignment="1">
      <alignment/>
    </xf>
    <xf numFmtId="37" fontId="7" fillId="0" borderId="15" xfId="0" applyNumberFormat="1" applyFont="1" applyFill="1" applyBorder="1" applyAlignment="1">
      <alignment/>
    </xf>
    <xf numFmtId="37" fontId="7" fillId="0" borderId="26" xfId="0" applyNumberFormat="1" applyFont="1" applyFill="1" applyBorder="1" applyAlignment="1">
      <alignment/>
    </xf>
    <xf numFmtId="37" fontId="8" fillId="36" borderId="22" xfId="0" applyNumberFormat="1" applyFont="1" applyFill="1" applyBorder="1" applyAlignment="1">
      <alignment/>
    </xf>
    <xf numFmtId="37" fontId="8" fillId="36" borderId="15" xfId="0" applyNumberFormat="1" applyFont="1" applyFill="1" applyBorder="1" applyAlignment="1">
      <alignment/>
    </xf>
    <xf numFmtId="37" fontId="8" fillId="0" borderId="22" xfId="0" applyNumberFormat="1" applyFont="1" applyFill="1" applyBorder="1" applyAlignment="1">
      <alignment/>
    </xf>
    <xf numFmtId="37" fontId="8" fillId="0" borderId="15" xfId="0" applyNumberFormat="1" applyFont="1" applyFill="1" applyBorder="1" applyAlignment="1">
      <alignment/>
    </xf>
    <xf numFmtId="37" fontId="8" fillId="0" borderId="26" xfId="0" applyNumberFormat="1" applyFont="1" applyFill="1" applyBorder="1" applyAlignment="1">
      <alignment/>
    </xf>
    <xf numFmtId="37" fontId="7" fillId="36" borderId="19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37" fontId="7" fillId="36" borderId="21" xfId="0" applyNumberFormat="1" applyFont="1" applyFill="1" applyBorder="1" applyAlignment="1">
      <alignment/>
    </xf>
    <xf numFmtId="37" fontId="7" fillId="36" borderId="4" xfId="0" applyNumberFormat="1" applyFon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37" fontId="7" fillId="0" borderId="4" xfId="0" applyNumberFormat="1" applyFont="1" applyFill="1" applyBorder="1" applyAlignment="1">
      <alignment/>
    </xf>
    <xf numFmtId="37" fontId="7" fillId="0" borderId="38" xfId="0" applyNumberFormat="1" applyFont="1" applyFill="1" applyBorder="1" applyAlignment="1">
      <alignment/>
    </xf>
    <xf numFmtId="37" fontId="18" fillId="36" borderId="22" xfId="0" applyNumberFormat="1" applyFont="1" applyFill="1" applyBorder="1" applyAlignment="1">
      <alignment/>
    </xf>
    <xf numFmtId="37" fontId="18" fillId="36" borderId="15" xfId="0" applyNumberFormat="1" applyFont="1" applyFill="1" applyBorder="1" applyAlignment="1">
      <alignment/>
    </xf>
    <xf numFmtId="37" fontId="18" fillId="0" borderId="22" xfId="0" applyNumberFormat="1" applyFont="1" applyFill="1" applyBorder="1" applyAlignment="1">
      <alignment/>
    </xf>
    <xf numFmtId="37" fontId="18" fillId="0" borderId="15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177" fontId="4" fillId="0" borderId="0" xfId="0" applyNumberFormat="1" applyFont="1" applyBorder="1" applyAlignment="1">
      <alignment horizontal="fill"/>
    </xf>
    <xf numFmtId="177" fontId="4" fillId="0" borderId="50" xfId="0" applyNumberFormat="1" applyFont="1" applyBorder="1" applyAlignment="1">
      <alignment horizontal="fill"/>
    </xf>
    <xf numFmtId="177" fontId="14" fillId="0" borderId="38" xfId="0" applyNumberFormat="1" applyFont="1" applyBorder="1" applyAlignment="1">
      <alignment horizontal="fill"/>
    </xf>
    <xf numFmtId="177" fontId="14" fillId="0" borderId="51" xfId="0" applyNumberFormat="1" applyFont="1" applyBorder="1" applyAlignment="1">
      <alignment horizontal="fill"/>
    </xf>
    <xf numFmtId="3" fontId="4" fillId="0" borderId="18" xfId="0" applyNumberFormat="1" applyFont="1" applyBorder="1" applyAlignment="1">
      <alignment horizontal="left" indent="2"/>
    </xf>
    <xf numFmtId="0" fontId="4" fillId="0" borderId="23" xfId="0" applyFont="1" applyBorder="1" applyAlignment="1">
      <alignment horizontal="left" indent="2"/>
    </xf>
    <xf numFmtId="177" fontId="4" fillId="0" borderId="2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18" xfId="0" applyNumberFormat="1" applyFont="1" applyBorder="1" applyAlignment="1">
      <alignment horizontal="left" indent="4"/>
    </xf>
    <xf numFmtId="0" fontId="4" fillId="0" borderId="23" xfId="0" applyFont="1" applyBorder="1" applyAlignment="1">
      <alignment horizontal="left" indent="4"/>
    </xf>
    <xf numFmtId="177" fontId="4" fillId="0" borderId="28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7" fontId="14" fillId="0" borderId="46" xfId="0" applyNumberFormat="1" applyFont="1" applyBorder="1" applyAlignment="1">
      <alignment horizontal="left" indent="4"/>
    </xf>
    <xf numFmtId="177" fontId="4" fillId="0" borderId="47" xfId="0" applyNumberFormat="1" applyFont="1" applyBorder="1" applyAlignment="1">
      <alignment horizontal="left" indent="4"/>
    </xf>
    <xf numFmtId="177" fontId="4" fillId="0" borderId="48" xfId="0" applyNumberFormat="1" applyFont="1" applyBorder="1" applyAlignment="1">
      <alignment horizontal="left" indent="4"/>
    </xf>
    <xf numFmtId="177" fontId="4" fillId="0" borderId="52" xfId="0" applyNumberFormat="1" applyFont="1" applyBorder="1" applyAlignment="1">
      <alignment horizontal="left" indent="1"/>
    </xf>
    <xf numFmtId="177" fontId="4" fillId="0" borderId="36" xfId="0" applyNumberFormat="1" applyFont="1" applyBorder="1" applyAlignment="1">
      <alignment horizontal="left" indent="1"/>
    </xf>
    <xf numFmtId="177" fontId="4" fillId="0" borderId="53" xfId="0" applyNumberFormat="1" applyFont="1" applyBorder="1" applyAlignment="1">
      <alignment horizontal="left" indent="1"/>
    </xf>
    <xf numFmtId="0" fontId="4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left" indent="4"/>
    </xf>
    <xf numFmtId="0" fontId="4" fillId="0" borderId="15" xfId="0" applyFont="1" applyBorder="1" applyAlignment="1">
      <alignment horizontal="left" indent="4"/>
    </xf>
    <xf numFmtId="0" fontId="4" fillId="0" borderId="18" xfId="0" applyFont="1" applyBorder="1" applyAlignment="1">
      <alignment horizontal="left" indent="2"/>
    </xf>
    <xf numFmtId="3" fontId="4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14" fillId="0" borderId="3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77" fontId="14" fillId="0" borderId="21" xfId="0" applyNumberFormat="1" applyFont="1" applyBorder="1" applyAlignment="1">
      <alignment horizontal="center"/>
    </xf>
    <xf numFmtId="177" fontId="14" fillId="0" borderId="4" xfId="0" applyNumberFormat="1" applyFont="1" applyBorder="1" applyAlignment="1">
      <alignment horizontal="center"/>
    </xf>
    <xf numFmtId="177" fontId="14" fillId="0" borderId="38" xfId="0" applyNumberFormat="1" applyFont="1" applyBorder="1" applyAlignment="1">
      <alignment horizontal="center"/>
    </xf>
    <xf numFmtId="177" fontId="14" fillId="0" borderId="31" xfId="0" applyNumberFormat="1" applyFont="1" applyBorder="1" applyAlignment="1">
      <alignment horizontal="right"/>
    </xf>
    <xf numFmtId="0" fontId="4" fillId="0" borderId="54" xfId="0" applyFont="1" applyBorder="1" applyAlignment="1">
      <alignment/>
    </xf>
    <xf numFmtId="177" fontId="14" fillId="0" borderId="31" xfId="0" applyNumberFormat="1" applyFont="1" applyBorder="1" applyAlignment="1">
      <alignment horizontal="center"/>
    </xf>
    <xf numFmtId="177" fontId="14" fillId="0" borderId="31" xfId="0" applyNumberFormat="1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3" fontId="14" fillId="0" borderId="45" xfId="0" applyNumberFormat="1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4" fillId="0" borderId="55" xfId="0" applyNumberFormat="1" applyFont="1" applyBorder="1" applyAlignment="1">
      <alignment/>
    </xf>
    <xf numFmtId="0" fontId="4" fillId="0" borderId="56" xfId="0" applyFont="1" applyBorder="1" applyAlignment="1">
      <alignment/>
    </xf>
    <xf numFmtId="3" fontId="21" fillId="0" borderId="0" xfId="0" applyNumberFormat="1" applyFont="1" applyAlignment="1">
      <alignment/>
    </xf>
    <xf numFmtId="0" fontId="4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71" applyFont="1" applyAlignment="1">
      <alignment/>
      <protection/>
    </xf>
    <xf numFmtId="0" fontId="4" fillId="0" borderId="0" xfId="70" applyFont="1" applyBorder="1" applyAlignment="1">
      <alignment/>
      <protection/>
    </xf>
    <xf numFmtId="0" fontId="14" fillId="0" borderId="0" xfId="71" applyFont="1" applyAlignment="1">
      <alignment horizontal="center"/>
      <protection/>
    </xf>
    <xf numFmtId="0" fontId="4" fillId="0" borderId="0" xfId="70" applyFont="1" applyBorder="1" applyAlignment="1">
      <alignment horizontal="center"/>
      <protection/>
    </xf>
    <xf numFmtId="3" fontId="4" fillId="0" borderId="0" xfId="71" applyNumberFormat="1" applyFont="1" applyAlignment="1">
      <alignment horizontal="center"/>
      <protection/>
    </xf>
    <xf numFmtId="0" fontId="4" fillId="0" borderId="0" xfId="70" applyFont="1" applyBorder="1" applyAlignment="1">
      <alignment horizontal="center"/>
      <protection/>
    </xf>
    <xf numFmtId="0" fontId="4" fillId="0" borderId="0" xfId="71" applyFont="1" applyAlignment="1">
      <alignment horizontal="center"/>
      <protection/>
    </xf>
    <xf numFmtId="0" fontId="24" fillId="0" borderId="52" xfId="71" applyFont="1" applyFill="1" applyBorder="1" applyAlignment="1">
      <alignment horizontal="center" vertical="center" wrapText="1"/>
      <protection/>
    </xf>
    <xf numFmtId="0" fontId="0" fillId="0" borderId="53" xfId="70" applyFill="1" applyBorder="1" applyAlignment="1">
      <alignment horizontal="center" vertical="center" wrapText="1"/>
      <protection/>
    </xf>
    <xf numFmtId="0" fontId="0" fillId="0" borderId="30" xfId="70" applyFill="1" applyBorder="1" applyAlignment="1">
      <alignment vertical="center" wrapText="1"/>
      <protection/>
    </xf>
    <xf numFmtId="0" fontId="0" fillId="0" borderId="17" xfId="70" applyFill="1" applyBorder="1" applyAlignment="1">
      <alignment vertical="center" wrapText="1"/>
      <protection/>
    </xf>
    <xf numFmtId="0" fontId="0" fillId="0" borderId="36" xfId="70" applyBorder="1" applyAlignment="1">
      <alignment horizontal="center" vertical="center" wrapText="1"/>
      <protection/>
    </xf>
    <xf numFmtId="0" fontId="0" fillId="0" borderId="30" xfId="70" applyBorder="1" applyAlignment="1">
      <alignment vertical="center" wrapText="1"/>
      <protection/>
    </xf>
    <xf numFmtId="0" fontId="0" fillId="0" borderId="14" xfId="70" applyBorder="1" applyAlignment="1">
      <alignment vertical="center" wrapText="1"/>
      <protection/>
    </xf>
    <xf numFmtId="1" fontId="40" fillId="0" borderId="45" xfId="71" applyNumberFormat="1" applyFont="1" applyFill="1" applyBorder="1" applyAlignment="1">
      <alignment horizontal="center" vertical="center" wrapText="1"/>
      <protection/>
    </xf>
    <xf numFmtId="0" fontId="0" fillId="0" borderId="27" xfId="70" applyBorder="1" applyAlignment="1">
      <alignment horizontal="center" vertical="center" wrapText="1"/>
      <protection/>
    </xf>
    <xf numFmtId="0" fontId="0" fillId="0" borderId="29" xfId="70" applyBorder="1" applyAlignment="1">
      <alignment horizontal="center" vertical="center" wrapText="1"/>
      <protection/>
    </xf>
    <xf numFmtId="0" fontId="40" fillId="0" borderId="30" xfId="71" applyFont="1" applyFill="1" applyBorder="1" applyAlignment="1">
      <alignment horizontal="center"/>
      <protection/>
    </xf>
    <xf numFmtId="0" fontId="40" fillId="0" borderId="17" xfId="71" applyFont="1" applyFill="1" applyBorder="1" applyAlignment="1">
      <alignment horizontal="center"/>
      <protection/>
    </xf>
    <xf numFmtId="0" fontId="40" fillId="0" borderId="21" xfId="71" applyFont="1" applyFill="1" applyBorder="1" applyAlignment="1">
      <alignment horizontal="center"/>
      <protection/>
    </xf>
    <xf numFmtId="0" fontId="0" fillId="0" borderId="38" xfId="70" applyBorder="1" applyAlignment="1">
      <alignment horizontal="center"/>
      <protection/>
    </xf>
    <xf numFmtId="0" fontId="40" fillId="0" borderId="24" xfId="71" applyFont="1" applyFill="1" applyBorder="1" applyAlignment="1">
      <alignment/>
      <protection/>
    </xf>
    <xf numFmtId="0" fontId="9" fillId="0" borderId="14" xfId="71" applyFont="1" applyFill="1" applyBorder="1" applyAlignment="1">
      <alignment/>
      <protection/>
    </xf>
    <xf numFmtId="1" fontId="40" fillId="0" borderId="52" xfId="71" applyNumberFormat="1" applyFont="1" applyFill="1" applyBorder="1" applyAlignment="1">
      <alignment horizontal="center" vertical="center" wrapText="1"/>
      <protection/>
    </xf>
    <xf numFmtId="0" fontId="0" fillId="0" borderId="53" xfId="70" applyBorder="1" applyAlignment="1">
      <alignment horizontal="center" vertical="center" wrapText="1"/>
      <protection/>
    </xf>
    <xf numFmtId="0" fontId="0" fillId="0" borderId="30" xfId="70" applyBorder="1" applyAlignment="1">
      <alignment horizontal="center" vertical="center" wrapText="1"/>
      <protection/>
    </xf>
    <xf numFmtId="0" fontId="0" fillId="0" borderId="17" xfId="70" applyBorder="1" applyAlignment="1">
      <alignment horizontal="center" vertical="center" wrapText="1"/>
      <protection/>
    </xf>
    <xf numFmtId="177" fontId="9" fillId="0" borderId="0" xfId="0" applyNumberFormat="1" applyFont="1" applyFill="1" applyAlignment="1">
      <alignment horizontal="center"/>
    </xf>
    <xf numFmtId="177" fontId="4" fillId="0" borderId="45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77" fontId="14" fillId="0" borderId="30" xfId="0" applyNumberFormat="1" applyFont="1" applyFill="1" applyBorder="1" applyAlignment="1">
      <alignment horizontal="left" indent="3"/>
    </xf>
    <xf numFmtId="0" fontId="14" fillId="0" borderId="17" xfId="0" applyFont="1" applyFill="1" applyBorder="1" applyAlignment="1">
      <alignment horizontal="left" indent="3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14" fillId="0" borderId="28" xfId="0" applyNumberFormat="1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50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177" fontId="14" fillId="0" borderId="28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7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7" fontId="31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7" fontId="4" fillId="0" borderId="45" xfId="68" applyNumberFormat="1" applyFont="1" applyFill="1" applyBorder="1" applyAlignment="1">
      <alignment/>
      <protection/>
    </xf>
    <xf numFmtId="0" fontId="4" fillId="0" borderId="29" xfId="68" applyFont="1" applyFill="1" applyBorder="1" applyAlignment="1">
      <alignment/>
      <protection/>
    </xf>
    <xf numFmtId="177" fontId="14" fillId="0" borderId="30" xfId="68" applyNumberFormat="1" applyFont="1" applyFill="1" applyBorder="1" applyAlignment="1">
      <alignment horizontal="left" indent="3"/>
      <protection/>
    </xf>
    <xf numFmtId="0" fontId="14" fillId="0" borderId="17" xfId="68" applyFont="1" applyFill="1" applyBorder="1" applyAlignment="1">
      <alignment horizontal="left" indent="3"/>
      <protection/>
    </xf>
    <xf numFmtId="177" fontId="9" fillId="0" borderId="0" xfId="68" applyNumberFormat="1" applyFont="1" applyFill="1" applyAlignment="1">
      <alignment horizontal="center"/>
      <protection/>
    </xf>
    <xf numFmtId="177" fontId="14" fillId="0" borderId="28" xfId="68" applyNumberFormat="1" applyFont="1" applyFill="1" applyBorder="1" applyAlignment="1">
      <alignment horizontal="center"/>
      <protection/>
    </xf>
    <xf numFmtId="0" fontId="14" fillId="0" borderId="24" xfId="68" applyFont="1" applyFill="1" applyBorder="1" applyAlignment="1">
      <alignment/>
      <protection/>
    </xf>
    <xf numFmtId="0" fontId="14" fillId="0" borderId="50" xfId="68" applyFont="1" applyFill="1" applyBorder="1" applyAlignment="1">
      <alignment/>
      <protection/>
    </xf>
    <xf numFmtId="0" fontId="14" fillId="0" borderId="19" xfId="68" applyFont="1" applyFill="1" applyBorder="1" applyAlignment="1">
      <alignment/>
      <protection/>
    </xf>
    <xf numFmtId="0" fontId="14" fillId="0" borderId="0" xfId="68" applyFont="1" applyFill="1" applyBorder="1" applyAlignment="1">
      <alignment/>
      <protection/>
    </xf>
    <xf numFmtId="0" fontId="14" fillId="0" borderId="13" xfId="68" applyFont="1" applyFill="1" applyBorder="1" applyAlignment="1">
      <alignment/>
      <protection/>
    </xf>
    <xf numFmtId="177" fontId="14" fillId="0" borderId="28" xfId="68" applyNumberFormat="1" applyFont="1" applyFill="1" applyBorder="1" applyAlignment="1">
      <alignment horizontal="center" wrapText="1"/>
      <protection/>
    </xf>
    <xf numFmtId="0" fontId="14" fillId="0" borderId="24" xfId="68" applyFont="1" applyFill="1" applyBorder="1" applyAlignment="1">
      <alignment horizontal="center" wrapText="1"/>
      <protection/>
    </xf>
    <xf numFmtId="0" fontId="14" fillId="0" borderId="50" xfId="68" applyFont="1" applyFill="1" applyBorder="1" applyAlignment="1">
      <alignment horizontal="center" wrapText="1"/>
      <protection/>
    </xf>
    <xf numFmtId="0" fontId="14" fillId="0" borderId="19" xfId="68" applyFont="1" applyFill="1" applyBorder="1" applyAlignment="1">
      <alignment horizontal="center" wrapText="1"/>
      <protection/>
    </xf>
    <xf numFmtId="0" fontId="14" fillId="0" borderId="0" xfId="68" applyFont="1" applyFill="1" applyBorder="1" applyAlignment="1">
      <alignment horizontal="center" wrapText="1"/>
      <protection/>
    </xf>
    <xf numFmtId="0" fontId="14" fillId="0" borderId="13" xfId="68" applyFont="1" applyFill="1" applyBorder="1" applyAlignment="1">
      <alignment horizontal="center" wrapText="1"/>
      <protection/>
    </xf>
    <xf numFmtId="177" fontId="4" fillId="0" borderId="0" xfId="68" applyNumberFormat="1" applyFont="1" applyFill="1" applyAlignment="1">
      <alignment horizontal="center"/>
      <protection/>
    </xf>
    <xf numFmtId="0" fontId="4" fillId="0" borderId="0" xfId="68" applyFont="1" applyFill="1" applyBorder="1" applyAlignment="1">
      <alignment horizontal="center"/>
      <protection/>
    </xf>
    <xf numFmtId="3" fontId="14" fillId="0" borderId="0" xfId="68" applyNumberFormat="1" applyFont="1" applyFill="1" applyBorder="1" applyAlignment="1">
      <alignment/>
      <protection/>
    </xf>
    <xf numFmtId="177" fontId="10" fillId="0" borderId="0" xfId="68" applyNumberFormat="1" applyFont="1" applyFill="1" applyAlignment="1">
      <alignment horizontal="center"/>
      <protection/>
    </xf>
    <xf numFmtId="0" fontId="10" fillId="0" borderId="0" xfId="68" applyFont="1" applyFill="1" applyAlignment="1">
      <alignment horizontal="center"/>
      <protection/>
    </xf>
    <xf numFmtId="177" fontId="31" fillId="0" borderId="0" xfId="68" applyNumberFormat="1" applyFont="1" applyFill="1" applyAlignment="1">
      <alignment horizontal="center"/>
      <protection/>
    </xf>
    <xf numFmtId="0" fontId="31" fillId="0" borderId="0" xfId="68" applyFont="1" applyFill="1" applyBorder="1" applyAlignment="1">
      <alignment horizontal="center"/>
      <protection/>
    </xf>
    <xf numFmtId="0" fontId="4" fillId="0" borderId="0" xfId="68" applyFont="1" applyFill="1" applyAlignment="1">
      <alignment horizontal="center"/>
      <protection/>
    </xf>
    <xf numFmtId="0" fontId="17" fillId="37" borderId="0" xfId="0" applyFont="1" applyFill="1" applyBorder="1" applyAlignment="1">
      <alignment vertical="top" wrapText="1"/>
    </xf>
    <xf numFmtId="177" fontId="18" fillId="0" borderId="46" xfId="0" applyNumberFormat="1" applyFont="1" applyFill="1" applyBorder="1" applyAlignment="1">
      <alignment horizontal="left" indent="1"/>
    </xf>
    <xf numFmtId="0" fontId="30" fillId="0" borderId="47" xfId="0" applyFont="1" applyBorder="1" applyAlignment="1">
      <alignment horizontal="left" indent="1"/>
    </xf>
    <xf numFmtId="0" fontId="30" fillId="0" borderId="48" xfId="0" applyFont="1" applyBorder="1" applyAlignment="1">
      <alignment horizontal="left" indent="1"/>
    </xf>
    <xf numFmtId="177" fontId="7" fillId="36" borderId="18" xfId="0" applyNumberFormat="1" applyFont="1" applyFill="1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0" borderId="49" xfId="0" applyBorder="1" applyAlignment="1">
      <alignment horizontal="left" indent="2"/>
    </xf>
    <xf numFmtId="177" fontId="18" fillId="36" borderId="18" xfId="0" applyNumberFormat="1" applyFont="1" applyFill="1" applyBorder="1" applyAlignment="1">
      <alignment horizontal="left" indent="3"/>
    </xf>
    <xf numFmtId="0" fontId="0" fillId="0" borderId="23" xfId="0" applyBorder="1" applyAlignment="1">
      <alignment horizontal="left" indent="3"/>
    </xf>
    <xf numFmtId="0" fontId="0" fillId="0" borderId="49" xfId="0" applyBorder="1" applyAlignment="1">
      <alignment horizontal="left" indent="3"/>
    </xf>
    <xf numFmtId="177" fontId="7" fillId="0" borderId="18" xfId="0" applyNumberFormat="1" applyFont="1" applyFill="1" applyBorder="1" applyAlignment="1">
      <alignment horizontal="left" indent="2"/>
    </xf>
    <xf numFmtId="0" fontId="26" fillId="0" borderId="23" xfId="0" applyFont="1" applyBorder="1" applyAlignment="1">
      <alignment horizontal="left" indent="2"/>
    </xf>
    <xf numFmtId="0" fontId="26" fillId="0" borderId="49" xfId="0" applyFont="1" applyBorder="1" applyAlignment="1">
      <alignment horizontal="left" indent="2"/>
    </xf>
    <xf numFmtId="177" fontId="7" fillId="36" borderId="57" xfId="0" applyNumberFormat="1" applyFont="1" applyFill="1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0" fillId="0" borderId="59" xfId="0" applyBorder="1" applyAlignment="1">
      <alignment horizontal="left" indent="1"/>
    </xf>
    <xf numFmtId="177" fontId="7" fillId="36" borderId="18" xfId="0" applyNumberFormat="1" applyFont="1" applyFill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49" xfId="0" applyBorder="1" applyAlignment="1">
      <alignment horizontal="left" indent="1"/>
    </xf>
    <xf numFmtId="177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7" fontId="18" fillId="36" borderId="21" xfId="0" applyNumberFormat="1" applyFont="1" applyFill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7" fontId="8" fillId="36" borderId="18" xfId="0" applyNumberFormat="1" applyFont="1" applyFill="1" applyBorder="1" applyAlignment="1">
      <alignment horizontal="left" indent="2"/>
    </xf>
    <xf numFmtId="177" fontId="7" fillId="36" borderId="46" xfId="0" applyNumberFormat="1" applyFont="1" applyFill="1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0" borderId="48" xfId="0" applyBorder="1" applyAlignment="1">
      <alignment horizontal="left" indent="1"/>
    </xf>
    <xf numFmtId="3" fontId="10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7" fillId="36" borderId="28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177" fontId="7" fillId="36" borderId="60" xfId="0" applyNumberFormat="1" applyFont="1" applyFill="1" applyBorder="1" applyAlignment="1">
      <alignment horizontal="left" indent="2"/>
    </xf>
    <xf numFmtId="0" fontId="0" fillId="0" borderId="61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177" fontId="25" fillId="37" borderId="0" xfId="0" applyNumberFormat="1" applyFont="1" applyFill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6" fillId="37" borderId="0" xfId="0" applyFont="1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17" fillId="37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7" borderId="0" xfId="0" applyFont="1" applyFill="1" applyBorder="1" applyAlignment="1">
      <alignment vertical="top" wrapText="1"/>
    </xf>
    <xf numFmtId="0" fontId="17" fillId="37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77" fontId="17" fillId="37" borderId="0" xfId="0" applyNumberFormat="1" applyFont="1" applyFill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3" fontId="77" fillId="0" borderId="0" xfId="0" applyNumberFormat="1" applyFont="1" applyAlignment="1">
      <alignment/>
    </xf>
    <xf numFmtId="0" fontId="78" fillId="0" borderId="0" xfId="68" applyFont="1">
      <alignment/>
      <protection/>
    </xf>
    <xf numFmtId="0" fontId="78" fillId="0" borderId="0" xfId="0" applyFont="1" applyAlignment="1">
      <alignment/>
    </xf>
    <xf numFmtId="0" fontId="79" fillId="0" borderId="0" xfId="71" applyFont="1" applyFill="1" applyBorder="1" applyAlignment="1">
      <alignment horizontal="left"/>
      <protection/>
    </xf>
    <xf numFmtId="0" fontId="80" fillId="0" borderId="0" xfId="71" applyFont="1">
      <alignment/>
      <protection/>
    </xf>
    <xf numFmtId="3" fontId="81" fillId="0" borderId="0" xfId="0" applyNumberFormat="1" applyFont="1" applyAlignment="1">
      <alignment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pied" xfId="47"/>
    <cellStyle name="Currency" xfId="48"/>
    <cellStyle name="Currency [0]" xfId="49"/>
    <cellStyle name="Currency 2" xfId="50"/>
    <cellStyle name="Entered" xfId="51"/>
    <cellStyle name="Explanatory Text" xfId="52"/>
    <cellStyle name="Followed Hyperlink" xfId="53"/>
    <cellStyle name="Good" xfId="54"/>
    <cellStyle name="Grey" xfId="55"/>
    <cellStyle name="Header1" xfId="56"/>
    <cellStyle name="Header2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nput [yellow]" xfId="64"/>
    <cellStyle name="Linked Cell" xfId="65"/>
    <cellStyle name="Neutral" xfId="66"/>
    <cellStyle name="Normal - Style1" xfId="67"/>
    <cellStyle name="Normal 2" xfId="68"/>
    <cellStyle name="Normal 2 2" xfId="69"/>
    <cellStyle name="Normal 3" xfId="70"/>
    <cellStyle name="Normal_Rsrcs_X_ DOJ Goal  Obj" xfId="71"/>
    <cellStyle name="Note" xfId="72"/>
    <cellStyle name="Output" xfId="73"/>
    <cellStyle name="Percent" xfId="74"/>
    <cellStyle name="Percent [2]" xfId="75"/>
    <cellStyle name="Percent 2" xfId="76"/>
    <cellStyle name="RevList" xfId="77"/>
    <cellStyle name="StyleName1" xfId="78"/>
    <cellStyle name="StyleName2" xfId="79"/>
    <cellStyle name="StyleName3" xfId="80"/>
    <cellStyle name="StyleName4" xfId="81"/>
    <cellStyle name="StyleName5" xfId="82"/>
    <cellStyle name="StyleName6" xfId="83"/>
    <cellStyle name="StyleName7" xfId="84"/>
    <cellStyle name="StyleName8" xfId="85"/>
    <cellStyle name="Subtotal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-FILE-004\Common\Budget_Staff\2006%20Congressional%20Submission\Instructions\excel%20templ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_Staff\2006%20Congressional%20Submission\Instructions\excel%20templ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%20-%20Justification%20for%20Base%20Adjustments%20CN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colevas\Local%20Settings\Temporary%20Internet%20Files\OLKF\PayrollCalculations18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1-FPI\FMD_BUDGET\BUDGET\2005FinPln\Qtrly%20Status%20Rpt%20to%20DOJ\2nd%20QTR\Mod.Final.QSR.approved%20by%20DD.%20sent%20to%20DOJ%205%2009%2005%20REVISED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colevas\Local%20Settings\Temporary%20Internet%20Files\OLKF\StaffingInpu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binet\R30HSS1D-HQ1\Budget_Staff\2010%20Products\FY10%20Formulation\FY10%20Spring%20Submission\FY10%20ATB\ATB%20Review%20Recommendation\USMS%20ATB%20Review%20Worksheet%20FY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files\BUDGET\2007DEPT\Backup\Current%20Services\May%20Estimate\StaffingInpu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D\CC-1222_BFPU\2011\FY2011%20Form\OMB\Budget%20Book\DOJ_Edits-(final_OMB_budget)\Classified%20Version\VIII.%20Construction\FY11%20OMB%20Construction%20Exhibits%208.25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XWal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. ATB Justific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gent1401"/>
      <sheetName val="Agent1303"/>
      <sheetName val="Agent1302"/>
      <sheetName val="Agent1301"/>
      <sheetName val="Agent1202"/>
      <sheetName val="Agent1201"/>
      <sheetName val="Agent11"/>
      <sheetName val="Agent09"/>
      <sheetName val="Agent07"/>
      <sheetName val="Named"/>
    </sheetNames>
    <sheetDataSet>
      <sheetData sheetId="10">
        <row r="7">
          <cell r="C7">
            <v>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"/>
      <sheetName val="performance"/>
      <sheetName val="workload"/>
      <sheetName val="administrative"/>
      <sheetName val="lists"/>
      <sheetName val="hide_fin"/>
      <sheetName val="hide_perf"/>
      <sheetName val="hide_work"/>
      <sheetName val="hide_admin"/>
    </sheetNames>
    <sheetDataSet>
      <sheetData sheetId="4">
        <row r="3">
          <cell r="A3" t="str">
            <v>Yes</v>
          </cell>
          <cell r="B3" t="str">
            <v>First Quarter</v>
          </cell>
        </row>
        <row r="4">
          <cell r="A4" t="str">
            <v>No</v>
          </cell>
          <cell r="B4" t="str">
            <v>Second Quarter</v>
          </cell>
          <cell r="D4" t="str">
            <v>Alcohol, Tobacco, Firearms &amp; Explosives</v>
          </cell>
        </row>
        <row r="5">
          <cell r="B5" t="str">
            <v>Third Quarter</v>
          </cell>
          <cell r="D5" t="str">
            <v>Antitrust Division</v>
          </cell>
        </row>
        <row r="6">
          <cell r="A6" t="str">
            <v>+</v>
          </cell>
          <cell r="B6" t="str">
            <v>Fourth Quarter</v>
          </cell>
          <cell r="D6" t="str">
            <v>Asset Forfeiture Fund</v>
          </cell>
        </row>
        <row r="7">
          <cell r="A7" t="str">
            <v>-</v>
          </cell>
          <cell r="D7" t="str">
            <v>Bureau of Prisons</v>
          </cell>
        </row>
        <row r="8">
          <cell r="D8" t="str">
            <v>Civil Division</v>
          </cell>
        </row>
        <row r="9">
          <cell r="A9" t="str">
            <v>Sum</v>
          </cell>
          <cell r="D9" t="str">
            <v>Civil Rights Division</v>
          </cell>
        </row>
        <row r="10">
          <cell r="A10" t="str">
            <v>Avg</v>
          </cell>
          <cell r="D10" t="str">
            <v>Community Oriented Policing Services</v>
          </cell>
        </row>
        <row r="11">
          <cell r="D11" t="str">
            <v>Community Relations Service</v>
          </cell>
        </row>
        <row r="12">
          <cell r="D12" t="str">
            <v>Criminal Division</v>
          </cell>
        </row>
        <row r="13">
          <cell r="D13" t="str">
            <v>Drug Enforcement Administration</v>
          </cell>
        </row>
        <row r="14">
          <cell r="D14" t="str">
            <v>Environmental and Natural Resources Division</v>
          </cell>
        </row>
        <row r="15">
          <cell r="D15" t="str">
            <v>Executive Office for US Attorneys</v>
          </cell>
        </row>
        <row r="16">
          <cell r="D16" t="str">
            <v>Executive Office of Immigration Review</v>
          </cell>
        </row>
        <row r="17">
          <cell r="D17" t="str">
            <v>Fees and Expenses of Witnesses</v>
          </cell>
        </row>
        <row r="18">
          <cell r="D18" t="str">
            <v>Federal Bureau of Investigation</v>
          </cell>
        </row>
        <row r="19">
          <cell r="D19" t="str">
            <v>Foreign Claims Settlement Commission</v>
          </cell>
        </row>
        <row r="20">
          <cell r="D20" t="str">
            <v>General Administration</v>
          </cell>
        </row>
        <row r="21">
          <cell r="D21" t="str">
            <v>IDENT/IAFIS Integration</v>
          </cell>
        </row>
        <row r="22">
          <cell r="D22" t="str">
            <v>Joint Automated Booking System</v>
          </cell>
        </row>
        <row r="23">
          <cell r="D23" t="str">
            <v>Justice Information Sharing Technology</v>
          </cell>
        </row>
        <row r="24">
          <cell r="D24" t="str">
            <v>Justice Management Division</v>
          </cell>
        </row>
        <row r="25">
          <cell r="D25" t="str">
            <v>Justice Prisoner and Alien Transportation System</v>
          </cell>
        </row>
        <row r="26">
          <cell r="D26" t="str">
            <v>National Drug Intelligence Center</v>
          </cell>
        </row>
        <row r="27">
          <cell r="D27" t="str">
            <v>Office of Dispute Resolution</v>
          </cell>
        </row>
        <row r="28">
          <cell r="D28" t="str">
            <v>Office of Federal Detention Trustee</v>
          </cell>
        </row>
        <row r="29">
          <cell r="D29" t="str">
            <v>Office of Justice Programs</v>
          </cell>
        </row>
        <row r="30">
          <cell r="D30" t="str">
            <v>Office of Legal Counsel</v>
          </cell>
        </row>
        <row r="31">
          <cell r="D31" t="str">
            <v>Office of the Pardon Attorney</v>
          </cell>
        </row>
        <row r="32">
          <cell r="D32" t="str">
            <v>Office of the Inspector General</v>
          </cell>
        </row>
        <row r="33">
          <cell r="D33" t="str">
            <v>Office of the Solicitor General</v>
          </cell>
        </row>
        <row r="34">
          <cell r="D34" t="str">
            <v>Office on Violence Against Women</v>
          </cell>
        </row>
        <row r="35">
          <cell r="D35" t="str">
            <v>Organized Crime Drug Enforcement Task Force</v>
          </cell>
        </row>
        <row r="36">
          <cell r="D36" t="str">
            <v>Tax Division</v>
          </cell>
        </row>
        <row r="37">
          <cell r="D37" t="str">
            <v>United States Central Bureau of Interpol</v>
          </cell>
        </row>
        <row r="38">
          <cell r="D38" t="str">
            <v>US Marshals Service</v>
          </cell>
        </row>
        <row r="39">
          <cell r="D39" t="str">
            <v>US Parole Commission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isc #2"/>
      <sheetName val="Misc #1"/>
      <sheetName val="CyberCrime"/>
      <sheetName val="UserInput"/>
      <sheetName val="Pos_Profile"/>
      <sheetName val="FTE_Profile"/>
      <sheetName val="Named"/>
      <sheetName val="StaffingInput"/>
    </sheetNames>
    <definedNames>
      <definedName name="FTE_Agent_Hires_BY1" refersTo="=Named!$T$45"/>
    </definedNames>
    <sheetDataSet>
      <sheetData sheetId="7">
        <row r="45">
          <cell r="T45">
            <v>0.5305343511450382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SM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isc #2"/>
      <sheetName val="Misc #1"/>
      <sheetName val="CyberCrime"/>
      <sheetName val="UserInput"/>
      <sheetName val="Pos_Profile"/>
      <sheetName val="FTE_Profile"/>
      <sheetName val="Named"/>
    </sheetNames>
    <sheetDataSet>
      <sheetData sheetId="7">
        <row r="28">
          <cell r="C28">
            <v>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. CNST Summary of Requirements"/>
      <sheetName val="D. CNST Strategic Goals &amp; Objs"/>
      <sheetName val="F. CNST 2009 Crosswalk"/>
      <sheetName val="L. CNST Summary by Objt Cl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D47"/>
  <sheetViews>
    <sheetView showGridLines="0" tabSelected="1" showOutlineSymbols="0" view="pageBreakPreview" zoomScale="85" zoomScaleSheetLayoutView="85" zoomScalePageLayoutView="55" workbookViewId="0" topLeftCell="F1">
      <selection activeCell="A1" sqref="A1:AC1"/>
    </sheetView>
  </sheetViews>
  <sheetFormatPr defaultColWidth="9.6640625" defaultRowHeight="15"/>
  <cols>
    <col min="1" max="1" width="3.6640625" style="3" customWidth="1"/>
    <col min="2" max="2" width="23.6640625" style="3" customWidth="1"/>
    <col min="3" max="3" width="16.99609375" style="3" customWidth="1"/>
    <col min="4" max="4" width="6.6640625" style="3" customWidth="1"/>
    <col min="5" max="5" width="1.66796875" style="3" customWidth="1"/>
    <col min="6" max="6" width="1.99609375" style="3" customWidth="1"/>
    <col min="7" max="7" width="1.77734375" style="3" customWidth="1"/>
    <col min="8" max="8" width="6.88671875" style="8" customWidth="1"/>
    <col min="9" max="9" width="6.21484375" style="8" customWidth="1"/>
    <col min="10" max="10" width="10.21484375" style="8" customWidth="1"/>
    <col min="11" max="11" width="5.6640625" style="8" customWidth="1"/>
    <col min="12" max="12" width="6.21484375" style="8" customWidth="1"/>
    <col min="13" max="13" width="11.5546875" style="8" customWidth="1"/>
    <col min="14" max="15" width="5.6640625" style="8" customWidth="1"/>
    <col min="16" max="16" width="12.10546875" style="8" customWidth="1"/>
    <col min="17" max="17" width="5.6640625" style="8" customWidth="1"/>
    <col min="18" max="18" width="6.10546875" style="8" customWidth="1"/>
    <col min="19" max="19" width="9.77734375" style="8" customWidth="1"/>
    <col min="20" max="21" width="5.6640625" style="8" customWidth="1"/>
    <col min="22" max="22" width="11.21484375" style="8" customWidth="1"/>
    <col min="23" max="23" width="6.10546875" style="8" customWidth="1"/>
    <col min="24" max="24" width="5.6640625" style="8" customWidth="1"/>
    <col min="25" max="25" width="8.3359375" style="8" bestFit="1" customWidth="1"/>
    <col min="26" max="26" width="5.21484375" style="8" customWidth="1"/>
    <col min="27" max="27" width="9.5546875" style="8" customWidth="1"/>
    <col min="28" max="28" width="7.77734375" style="8" customWidth="1"/>
    <col min="29" max="29" width="11.88671875" style="8" customWidth="1"/>
    <col min="30" max="30" width="9.6640625" style="512" customWidth="1"/>
    <col min="31" max="16384" width="9.6640625" style="3" customWidth="1"/>
  </cols>
  <sheetData>
    <row r="1" spans="1:30" ht="22.5">
      <c r="A1" s="369" t="s">
        <v>90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507" t="s">
        <v>113</v>
      </c>
    </row>
    <row r="2" ht="15.75">
      <c r="AD2" s="507" t="s">
        <v>113</v>
      </c>
    </row>
    <row r="3" spans="1:30" ht="15.75">
      <c r="A3" s="4"/>
      <c r="B3" s="4"/>
      <c r="C3" s="4"/>
      <c r="D3" s="4"/>
      <c r="E3" s="4"/>
      <c r="F3" s="4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507" t="s">
        <v>113</v>
      </c>
    </row>
    <row r="4" spans="1:30" s="89" customFormat="1" ht="18.75">
      <c r="A4" s="371" t="s">
        <v>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507" t="s">
        <v>113</v>
      </c>
    </row>
    <row r="5" spans="1:30" s="89" customFormat="1" ht="18.75">
      <c r="A5" s="373" t="s">
        <v>92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507" t="s">
        <v>113</v>
      </c>
    </row>
    <row r="6" spans="1:30" ht="15.75">
      <c r="A6" s="363" t="s">
        <v>42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507" t="s">
        <v>113</v>
      </c>
    </row>
    <row r="7" spans="1:30" ht="15.75">
      <c r="A7" s="363" t="s">
        <v>76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507" t="s">
        <v>113</v>
      </c>
    </row>
    <row r="8" spans="1:30" ht="23.25">
      <c r="A8" s="23"/>
      <c r="B8" s="5"/>
      <c r="C8" s="5"/>
      <c r="D8" s="5"/>
      <c r="E8" s="5"/>
      <c r="F8" s="5"/>
      <c r="G8" s="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507" t="s">
        <v>113</v>
      </c>
    </row>
    <row r="9" spans="1:30" ht="15.75">
      <c r="A9" s="5"/>
      <c r="B9" s="5"/>
      <c r="C9" s="5"/>
      <c r="D9" s="5"/>
      <c r="E9" s="5"/>
      <c r="F9" s="5"/>
      <c r="G9" s="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07" t="s">
        <v>113</v>
      </c>
    </row>
    <row r="10" spans="1:30" ht="15.75">
      <c r="A10" s="5"/>
      <c r="B10" s="5"/>
      <c r="C10" s="5"/>
      <c r="D10" s="5"/>
      <c r="E10" s="5"/>
      <c r="F10" s="5"/>
      <c r="G10" s="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07" t="s">
        <v>113</v>
      </c>
    </row>
    <row r="11" spans="1:30" ht="15.75">
      <c r="A11" s="5"/>
      <c r="B11" s="5"/>
      <c r="C11" s="5"/>
      <c r="D11" s="5"/>
      <c r="E11" s="5"/>
      <c r="F11" s="5"/>
      <c r="G11" s="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355" t="s">
        <v>46</v>
      </c>
      <c r="AB11" s="356"/>
      <c r="AC11" s="357"/>
      <c r="AD11" s="507" t="s">
        <v>113</v>
      </c>
    </row>
    <row r="12" spans="1:30" ht="15.75">
      <c r="A12" s="6"/>
      <c r="B12" s="6"/>
      <c r="C12" s="6"/>
      <c r="D12" s="6"/>
      <c r="E12" s="6"/>
      <c r="F12" s="6"/>
      <c r="G12" s="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18"/>
      <c r="AA12" s="361" t="s">
        <v>2</v>
      </c>
      <c r="AB12" s="360" t="s">
        <v>7</v>
      </c>
      <c r="AC12" s="358" t="s">
        <v>37</v>
      </c>
      <c r="AD12" s="507" t="s">
        <v>113</v>
      </c>
    </row>
    <row r="13" spans="1:30" ht="16.5" thickBot="1">
      <c r="A13" s="45"/>
      <c r="B13" s="21"/>
      <c r="C13" s="21"/>
      <c r="D13" s="21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362"/>
      <c r="AB13" s="359"/>
      <c r="AC13" s="359"/>
      <c r="AD13" s="507" t="s">
        <v>113</v>
      </c>
    </row>
    <row r="14" spans="1:30" ht="15.75">
      <c r="A14" s="365" t="s">
        <v>93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43"/>
      <c r="AA14" s="187">
        <v>0</v>
      </c>
      <c r="AB14" s="187">
        <v>0</v>
      </c>
      <c r="AC14" s="208">
        <v>239915</v>
      </c>
      <c r="AD14" s="507" t="s">
        <v>113</v>
      </c>
    </row>
    <row r="15" spans="1:30" ht="15.75">
      <c r="A15" s="367"/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08"/>
      <c r="AA15" s="189"/>
      <c r="AB15" s="189"/>
      <c r="AC15" s="190"/>
      <c r="AD15" s="507" t="s">
        <v>113</v>
      </c>
    </row>
    <row r="16" spans="1:30" ht="15.75">
      <c r="A16" s="60" t="s">
        <v>94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3"/>
      <c r="AA16" s="191">
        <v>0</v>
      </c>
      <c r="AB16" s="191">
        <v>0</v>
      </c>
      <c r="AC16" s="188">
        <v>239915</v>
      </c>
      <c r="AD16" s="507" t="s">
        <v>113</v>
      </c>
    </row>
    <row r="17" spans="1:30" ht="15.75">
      <c r="A17" s="6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0"/>
      <c r="AA17" s="192"/>
      <c r="AB17" s="192"/>
      <c r="AC17" s="193"/>
      <c r="AD17" s="507" t="s">
        <v>113</v>
      </c>
    </row>
    <row r="18" spans="1:30" ht="17.25" customHeight="1">
      <c r="A18" s="351" t="s">
        <v>95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20"/>
      <c r="AA18" s="192"/>
      <c r="AB18" s="192"/>
      <c r="AC18" s="193"/>
      <c r="AD18" s="507" t="s">
        <v>113</v>
      </c>
    </row>
    <row r="19" spans="1:30" ht="17.25" customHeight="1">
      <c r="A19" s="155" t="s">
        <v>82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0"/>
      <c r="AA19" s="192"/>
      <c r="AB19" s="192"/>
      <c r="AC19" s="193"/>
      <c r="AD19" s="507" t="s">
        <v>113</v>
      </c>
    </row>
    <row r="20" spans="1:30" ht="17.25" customHeight="1">
      <c r="A20" s="155" t="s">
        <v>83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0"/>
      <c r="AA20" s="192"/>
      <c r="AB20" s="192"/>
      <c r="AC20" s="186">
        <v>-5000</v>
      </c>
      <c r="AD20" s="507" t="s">
        <v>113</v>
      </c>
    </row>
    <row r="21" spans="1:30" ht="17.25" customHeight="1">
      <c r="A21" s="155" t="s">
        <v>84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0"/>
      <c r="AA21" s="192"/>
      <c r="AB21" s="192"/>
      <c r="AC21" s="186">
        <v>-97605</v>
      </c>
      <c r="AD21" s="507" t="s">
        <v>113</v>
      </c>
    </row>
    <row r="22" spans="1:30" ht="17.25" customHeight="1">
      <c r="A22" s="155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20"/>
      <c r="AA22" s="192"/>
      <c r="AB22" s="192"/>
      <c r="AC22" s="186">
        <v>-30000</v>
      </c>
      <c r="AD22" s="507" t="s">
        <v>113</v>
      </c>
    </row>
    <row r="23" spans="1:30" ht="15.75">
      <c r="A23" s="55" t="s">
        <v>80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20"/>
      <c r="AA23" s="274">
        <v>0</v>
      </c>
      <c r="AB23" s="194">
        <v>0</v>
      </c>
      <c r="AC23" s="186">
        <f>SUM(AC20:AC22)</f>
        <v>-132605</v>
      </c>
      <c r="AD23" s="507" t="s">
        <v>113</v>
      </c>
    </row>
    <row r="24" spans="1:30" ht="15.75">
      <c r="A24" s="350" t="s">
        <v>44</v>
      </c>
      <c r="B24" s="312"/>
      <c r="C24" s="312"/>
      <c r="D24" s="312"/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20"/>
      <c r="AA24" s="274">
        <v>0</v>
      </c>
      <c r="AB24" s="192">
        <f>+AB23</f>
        <v>0</v>
      </c>
      <c r="AC24" s="267">
        <f>AC23</f>
        <v>-132605</v>
      </c>
      <c r="AD24" s="507" t="s">
        <v>113</v>
      </c>
    </row>
    <row r="25" spans="1:30" ht="26.25" customHeight="1">
      <c r="A25" s="353" t="s">
        <v>49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43"/>
      <c r="AA25" s="277">
        <v>0</v>
      </c>
      <c r="AB25" s="198">
        <v>0</v>
      </c>
      <c r="AC25" s="272">
        <f>+AC24+AC16</f>
        <v>107310</v>
      </c>
      <c r="AD25" s="507" t="s">
        <v>113</v>
      </c>
    </row>
    <row r="26" spans="1:30" ht="26.2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310"/>
      <c r="AA26" s="275"/>
      <c r="AB26" s="195"/>
      <c r="AC26" s="268"/>
      <c r="AD26" s="507" t="s">
        <v>113</v>
      </c>
    </row>
    <row r="27" spans="1:30" ht="15.75">
      <c r="A27" s="351" t="s">
        <v>96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20"/>
      <c r="AA27" s="276"/>
      <c r="AB27" s="196"/>
      <c r="AC27" s="269"/>
      <c r="AD27" s="507" t="s">
        <v>113</v>
      </c>
    </row>
    <row r="28" spans="1:30" ht="15.75">
      <c r="A28" s="311" t="s">
        <v>38</v>
      </c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20"/>
      <c r="AA28" s="267" t="s">
        <v>36</v>
      </c>
      <c r="AB28" s="192"/>
      <c r="AC28" s="186"/>
      <c r="AD28" s="507" t="s">
        <v>113</v>
      </c>
    </row>
    <row r="29" spans="1:30" ht="15.75">
      <c r="A29" s="348" t="s">
        <v>81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20"/>
      <c r="AA29" s="267">
        <v>0</v>
      </c>
      <c r="AB29" s="192">
        <v>0</v>
      </c>
      <c r="AC29" s="270">
        <v>0</v>
      </c>
      <c r="AD29" s="507" t="s">
        <v>113</v>
      </c>
    </row>
    <row r="30" spans="1:30" ht="15.75">
      <c r="A30" s="311" t="s">
        <v>28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20"/>
      <c r="AA30" s="267">
        <f>SUM(AA32:AA33)</f>
        <v>0</v>
      </c>
      <c r="AB30" s="192">
        <f>SUM(AB32:AB33)</f>
        <v>0</v>
      </c>
      <c r="AC30" s="270">
        <v>0</v>
      </c>
      <c r="AD30" s="507" t="s">
        <v>113</v>
      </c>
    </row>
    <row r="31" spans="1:30" ht="15.75">
      <c r="A31" s="311" t="s">
        <v>39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20"/>
      <c r="AA31" s="267"/>
      <c r="AB31" s="192"/>
      <c r="AC31" s="186"/>
      <c r="AD31" s="507" t="s">
        <v>113</v>
      </c>
    </row>
    <row r="32" spans="1:30" ht="15.75">
      <c r="A32" s="332" t="s">
        <v>55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20"/>
      <c r="AA32" s="267">
        <v>0</v>
      </c>
      <c r="AB32" s="192">
        <v>0</v>
      </c>
      <c r="AC32" s="186">
        <v>-26328</v>
      </c>
      <c r="AD32" s="507" t="s">
        <v>113</v>
      </c>
    </row>
    <row r="33" spans="1:30" ht="15.75">
      <c r="A33" s="311" t="s">
        <v>56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07"/>
      <c r="AA33" s="271">
        <f>AA32</f>
        <v>0</v>
      </c>
      <c r="AB33" s="197">
        <f>AB32</f>
        <v>0</v>
      </c>
      <c r="AC33" s="271">
        <f>AC32</f>
        <v>-26328</v>
      </c>
      <c r="AD33" s="507" t="s">
        <v>113</v>
      </c>
    </row>
    <row r="34" spans="1:30" ht="15.75">
      <c r="A34" s="322" t="s">
        <v>97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09"/>
      <c r="AA34" s="277">
        <v>0</v>
      </c>
      <c r="AB34" s="198">
        <f>AB25+AB30</f>
        <v>0</v>
      </c>
      <c r="AC34" s="272">
        <f>AC25+AC33</f>
        <v>80982</v>
      </c>
      <c r="AD34" s="507" t="s">
        <v>113</v>
      </c>
    </row>
    <row r="35" spans="1:30" ht="15.75">
      <c r="A35" s="320" t="s">
        <v>98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19"/>
      <c r="AA35" s="278">
        <v>0</v>
      </c>
      <c r="AB35" s="199">
        <v>0</v>
      </c>
      <c r="AC35" s="273">
        <f>+AC34-AC16</f>
        <v>-158933</v>
      </c>
      <c r="AD35" s="507" t="s">
        <v>113</v>
      </c>
    </row>
    <row r="36" ht="15.75">
      <c r="AD36" s="507" t="s">
        <v>113</v>
      </c>
    </row>
    <row r="37" ht="15.75">
      <c r="AD37" s="507" t="s">
        <v>113</v>
      </c>
    </row>
    <row r="38" ht="18" customHeight="1">
      <c r="AD38" s="507" t="s">
        <v>113</v>
      </c>
    </row>
    <row r="39" spans="1:30" ht="18" customHeight="1">
      <c r="A39" s="32"/>
      <c r="B39" s="32"/>
      <c r="C39" s="32"/>
      <c r="D39" s="32"/>
      <c r="E39" s="32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507" t="s">
        <v>113</v>
      </c>
    </row>
    <row r="40" spans="1:30" s="4" customFormat="1" ht="18" customHeight="1">
      <c r="A40" s="323"/>
      <c r="B40" s="324"/>
      <c r="C40" s="324"/>
      <c r="D40" s="324"/>
      <c r="E40" s="324"/>
      <c r="F40" s="324"/>
      <c r="G40" s="325"/>
      <c r="H40" s="334" t="s">
        <v>54</v>
      </c>
      <c r="I40" s="335"/>
      <c r="J40" s="336"/>
      <c r="K40" s="334" t="s">
        <v>79</v>
      </c>
      <c r="L40" s="335"/>
      <c r="M40" s="336"/>
      <c r="N40" s="334" t="s">
        <v>48</v>
      </c>
      <c r="O40" s="335"/>
      <c r="P40" s="336"/>
      <c r="Q40" s="334" t="s">
        <v>49</v>
      </c>
      <c r="R40" s="335"/>
      <c r="S40" s="336"/>
      <c r="T40" s="313" t="s">
        <v>50</v>
      </c>
      <c r="U40" s="314"/>
      <c r="V40" s="314"/>
      <c r="W40" s="313" t="s">
        <v>51</v>
      </c>
      <c r="X40" s="317"/>
      <c r="Y40" s="317"/>
      <c r="Z40" s="67"/>
      <c r="AA40" s="313" t="s">
        <v>46</v>
      </c>
      <c r="AB40" s="317"/>
      <c r="AC40" s="346"/>
      <c r="AD40" s="507" t="s">
        <v>113</v>
      </c>
    </row>
    <row r="41" spans="1:30" s="4" customFormat="1" ht="28.5" customHeight="1">
      <c r="A41" s="326"/>
      <c r="B41" s="327"/>
      <c r="C41" s="327"/>
      <c r="D41" s="327"/>
      <c r="E41" s="327"/>
      <c r="F41" s="327"/>
      <c r="G41" s="328"/>
      <c r="H41" s="337"/>
      <c r="I41" s="338"/>
      <c r="J41" s="339"/>
      <c r="K41" s="337"/>
      <c r="L41" s="338"/>
      <c r="M41" s="339"/>
      <c r="N41" s="337"/>
      <c r="O41" s="338"/>
      <c r="P41" s="339"/>
      <c r="Q41" s="337"/>
      <c r="R41" s="338"/>
      <c r="S41" s="339"/>
      <c r="T41" s="315"/>
      <c r="U41" s="316"/>
      <c r="V41" s="316"/>
      <c r="W41" s="318"/>
      <c r="X41" s="319"/>
      <c r="Y41" s="319"/>
      <c r="Z41" s="68"/>
      <c r="AA41" s="318"/>
      <c r="AB41" s="319"/>
      <c r="AC41" s="347"/>
      <c r="AD41" s="507" t="s">
        <v>113</v>
      </c>
    </row>
    <row r="42" spans="1:30" s="4" customFormat="1" ht="18" customHeight="1" thickBot="1">
      <c r="A42" s="329"/>
      <c r="B42" s="330"/>
      <c r="C42" s="330"/>
      <c r="D42" s="330"/>
      <c r="E42" s="330"/>
      <c r="F42" s="330"/>
      <c r="G42" s="331"/>
      <c r="H42" s="69" t="s">
        <v>35</v>
      </c>
      <c r="I42" s="70" t="s">
        <v>7</v>
      </c>
      <c r="J42" s="71" t="s">
        <v>37</v>
      </c>
      <c r="K42" s="69" t="s">
        <v>35</v>
      </c>
      <c r="L42" s="70" t="s">
        <v>7</v>
      </c>
      <c r="M42" s="71" t="s">
        <v>37</v>
      </c>
      <c r="N42" s="69" t="s">
        <v>35</v>
      </c>
      <c r="O42" s="70" t="s">
        <v>7</v>
      </c>
      <c r="P42" s="71" t="s">
        <v>37</v>
      </c>
      <c r="Q42" s="69" t="s">
        <v>35</v>
      </c>
      <c r="R42" s="70" t="s">
        <v>7</v>
      </c>
      <c r="S42" s="71" t="s">
        <v>37</v>
      </c>
      <c r="T42" s="72" t="s">
        <v>35</v>
      </c>
      <c r="U42" s="73" t="s">
        <v>7</v>
      </c>
      <c r="V42" s="74" t="s">
        <v>37</v>
      </c>
      <c r="W42" s="72" t="s">
        <v>35</v>
      </c>
      <c r="X42" s="73" t="s">
        <v>7</v>
      </c>
      <c r="Y42" s="74" t="s">
        <v>37</v>
      </c>
      <c r="Z42" s="22"/>
      <c r="AA42" s="72" t="s">
        <v>35</v>
      </c>
      <c r="AB42" s="73" t="s">
        <v>7</v>
      </c>
      <c r="AC42" s="75" t="s">
        <v>37</v>
      </c>
      <c r="AD42" s="507" t="s">
        <v>113</v>
      </c>
    </row>
    <row r="43" spans="1:30" s="4" customFormat="1" ht="18" customHeight="1">
      <c r="A43" s="343" t="s">
        <v>42</v>
      </c>
      <c r="B43" s="344"/>
      <c r="C43" s="344"/>
      <c r="D43" s="344"/>
      <c r="E43" s="344"/>
      <c r="F43" s="344"/>
      <c r="G43" s="345"/>
      <c r="H43" s="200">
        <v>0</v>
      </c>
      <c r="I43" s="201">
        <v>0</v>
      </c>
      <c r="J43" s="76">
        <v>239915</v>
      </c>
      <c r="K43" s="200">
        <v>0</v>
      </c>
      <c r="L43" s="201">
        <v>0</v>
      </c>
      <c r="M43" s="76">
        <f>AC16</f>
        <v>239915</v>
      </c>
      <c r="N43" s="200">
        <v>0</v>
      </c>
      <c r="O43" s="201">
        <v>0</v>
      </c>
      <c r="P43" s="263">
        <f>AC24</f>
        <v>-132605</v>
      </c>
      <c r="Q43" s="200">
        <f>N43+K43</f>
        <v>0</v>
      </c>
      <c r="R43" s="201">
        <f>+L43+O43</f>
        <v>0</v>
      </c>
      <c r="S43" s="76">
        <f>P43+M43</f>
        <v>107310</v>
      </c>
      <c r="T43" s="202">
        <v>0</v>
      </c>
      <c r="U43" s="203">
        <v>0</v>
      </c>
      <c r="V43" s="105">
        <f>AC30</f>
        <v>0</v>
      </c>
      <c r="W43" s="202">
        <v>0</v>
      </c>
      <c r="X43" s="203">
        <v>0</v>
      </c>
      <c r="Y43" s="265">
        <f>AC33</f>
        <v>-26328</v>
      </c>
      <c r="Z43" s="203"/>
      <c r="AA43" s="202">
        <f>T43+Q43</f>
        <v>0</v>
      </c>
      <c r="AB43" s="203">
        <f>+R43+U43+X43</f>
        <v>0</v>
      </c>
      <c r="AC43" s="77">
        <f>S43+Y43</f>
        <v>80982</v>
      </c>
      <c r="AD43" s="507" t="s">
        <v>113</v>
      </c>
    </row>
    <row r="44" spans="1:30" s="4" customFormat="1" ht="18.75" customHeight="1">
      <c r="A44" s="340" t="s">
        <v>8</v>
      </c>
      <c r="B44" s="341"/>
      <c r="C44" s="341"/>
      <c r="D44" s="341"/>
      <c r="E44" s="341"/>
      <c r="F44" s="341"/>
      <c r="G44" s="342"/>
      <c r="H44" s="204">
        <f>SUM(H43:H43)</f>
        <v>0</v>
      </c>
      <c r="I44" s="205">
        <f aca="true" t="shared" si="0" ref="I44:Y44">SUM(I43:I43)</f>
        <v>0</v>
      </c>
      <c r="J44" s="78">
        <f t="shared" si="0"/>
        <v>239915</v>
      </c>
      <c r="K44" s="204">
        <f t="shared" si="0"/>
        <v>0</v>
      </c>
      <c r="L44" s="205">
        <f t="shared" si="0"/>
        <v>0</v>
      </c>
      <c r="M44" s="78">
        <f t="shared" si="0"/>
        <v>239915</v>
      </c>
      <c r="N44" s="204">
        <f t="shared" si="0"/>
        <v>0</v>
      </c>
      <c r="O44" s="205">
        <f t="shared" si="0"/>
        <v>0</v>
      </c>
      <c r="P44" s="264">
        <f t="shared" si="0"/>
        <v>-132605</v>
      </c>
      <c r="Q44" s="204">
        <f t="shared" si="0"/>
        <v>0</v>
      </c>
      <c r="R44" s="205">
        <f t="shared" si="0"/>
        <v>0</v>
      </c>
      <c r="S44" s="78">
        <f t="shared" si="0"/>
        <v>107310</v>
      </c>
      <c r="T44" s="206">
        <f t="shared" si="0"/>
        <v>0</v>
      </c>
      <c r="U44" s="207">
        <f t="shared" si="0"/>
        <v>0</v>
      </c>
      <c r="V44" s="106">
        <f t="shared" si="0"/>
        <v>0</v>
      </c>
      <c r="W44" s="206">
        <f t="shared" si="0"/>
        <v>0</v>
      </c>
      <c r="X44" s="207">
        <f t="shared" si="0"/>
        <v>0</v>
      </c>
      <c r="Y44" s="266">
        <f t="shared" si="0"/>
        <v>-26328</v>
      </c>
      <c r="Z44" s="207"/>
      <c r="AA44" s="206">
        <f>SUM(AA43:AA43)</f>
        <v>0</v>
      </c>
      <c r="AB44" s="207">
        <f>SUM(AB43:AB43)</f>
        <v>0</v>
      </c>
      <c r="AC44" s="24">
        <f>SUM(AC43:AC43)</f>
        <v>80982</v>
      </c>
      <c r="AD44" s="507" t="s">
        <v>114</v>
      </c>
    </row>
    <row r="46" spans="28:29" ht="15.75">
      <c r="AB46" s="28"/>
      <c r="AC46" s="50"/>
    </row>
    <row r="47" spans="28:29" ht="15.75">
      <c r="AB47" s="28"/>
      <c r="AC47" s="28"/>
    </row>
  </sheetData>
  <sheetProtection/>
  <mergeCells count="33">
    <mergeCell ref="A7:AC7"/>
    <mergeCell ref="A14:Y14"/>
    <mergeCell ref="A15:Y15"/>
    <mergeCell ref="A18:Y18"/>
    <mergeCell ref="A1:AC1"/>
    <mergeCell ref="A4:AC4"/>
    <mergeCell ref="A5:AC5"/>
    <mergeCell ref="A6:AC6"/>
    <mergeCell ref="A29:Y29"/>
    <mergeCell ref="A24:Y24"/>
    <mergeCell ref="A27:Y27"/>
    <mergeCell ref="A25:Y25"/>
    <mergeCell ref="A28:Y28"/>
    <mergeCell ref="AA11:AC11"/>
    <mergeCell ref="AC12:AC13"/>
    <mergeCell ref="AB12:AB13"/>
    <mergeCell ref="AA12:AA13"/>
    <mergeCell ref="A44:G44"/>
    <mergeCell ref="A43:G43"/>
    <mergeCell ref="AA40:AC41"/>
    <mergeCell ref="Q40:S41"/>
    <mergeCell ref="H40:J41"/>
    <mergeCell ref="K40:M41"/>
    <mergeCell ref="A30:Y30"/>
    <mergeCell ref="T40:V41"/>
    <mergeCell ref="W40:Y41"/>
    <mergeCell ref="A35:Y35"/>
    <mergeCell ref="A34:Y34"/>
    <mergeCell ref="A40:G42"/>
    <mergeCell ref="A31:Y31"/>
    <mergeCell ref="A32:Y32"/>
    <mergeCell ref="A33:Y33"/>
    <mergeCell ref="N40:P41"/>
  </mergeCells>
  <printOptions horizontalCentered="1"/>
  <pageMargins left="0.5" right="0.4" top="0.5" bottom="0.25" header="0.5" footer="0.5"/>
  <pageSetup firstPageNumber="8" useFirstPageNumber="1" fitToHeight="0" fitToWidth="1" horizontalDpi="300" verticalDpi="300" orientation="landscape" scale="47" r:id="rId1"/>
  <headerFooter alignWithMargins="0">
    <oddFooter>&amp;C&amp;"Times New Roman,Regular"(U) Exhibit B - Summary of Requirements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34"/>
  <sheetViews>
    <sheetView view="pageBreakPreview" zoomScaleSheetLayoutView="100" zoomScalePageLayoutView="85" workbookViewId="0" topLeftCell="C1">
      <selection activeCell="A1" sqref="A1:N1"/>
    </sheetView>
  </sheetViews>
  <sheetFormatPr defaultColWidth="7.21484375" defaultRowHeight="15"/>
  <cols>
    <col min="1" max="1" width="49.5546875" style="110" customWidth="1"/>
    <col min="2" max="2" width="1.2265625" style="110" customWidth="1"/>
    <col min="3" max="3" width="10.77734375" style="110" customWidth="1"/>
    <col min="4" max="4" width="10.99609375" style="110" customWidth="1"/>
    <col min="5" max="6" width="11.21484375" style="110" customWidth="1"/>
    <col min="7" max="7" width="9.6640625" style="110" bestFit="1" customWidth="1"/>
    <col min="8" max="8" width="10.10546875" style="110" bestFit="1" customWidth="1"/>
    <col min="9" max="9" width="6.77734375" style="110" customWidth="1"/>
    <col min="10" max="10" width="8.99609375" style="110" bestFit="1" customWidth="1"/>
    <col min="11" max="11" width="6.77734375" style="110" customWidth="1"/>
    <col min="12" max="12" width="8.5546875" style="110" bestFit="1" customWidth="1"/>
    <col min="13" max="13" width="6.3359375" style="110" customWidth="1"/>
    <col min="14" max="14" width="8.5546875" style="110" customWidth="1"/>
    <col min="15" max="15" width="7.21484375" style="511" customWidth="1"/>
    <col min="16" max="16384" width="7.21484375" style="110" customWidth="1"/>
  </cols>
  <sheetData>
    <row r="1" spans="1:16" ht="15.75">
      <c r="A1" s="376" t="s">
        <v>99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507" t="s">
        <v>113</v>
      </c>
      <c r="P1" s="109"/>
    </row>
    <row r="2" spans="1:17" ht="18.75" customHeight="1">
      <c r="A2" s="111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07" t="s">
        <v>113</v>
      </c>
      <c r="Q2" s="108"/>
    </row>
    <row r="3" spans="1:17" ht="15.75">
      <c r="A3" s="378" t="s">
        <v>75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507" t="s">
        <v>113</v>
      </c>
      <c r="P3" s="112"/>
      <c r="Q3" s="108"/>
    </row>
    <row r="4" spans="1:16" ht="15.75">
      <c r="A4" s="380" t="s">
        <v>92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507" t="s">
        <v>113</v>
      </c>
      <c r="P4" s="113"/>
    </row>
    <row r="5" spans="1:16" ht="15.75">
      <c r="A5" s="381" t="s">
        <v>42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507" t="s">
        <v>113</v>
      </c>
      <c r="P5" s="113"/>
    </row>
    <row r="6" spans="1:17" ht="15.75">
      <c r="A6" s="382" t="s">
        <v>76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507" t="s">
        <v>113</v>
      </c>
      <c r="P6" s="112"/>
      <c r="Q6" s="108"/>
    </row>
    <row r="7" spans="1:17" ht="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507" t="s">
        <v>113</v>
      </c>
      <c r="Q7" s="108"/>
    </row>
    <row r="8" spans="15:17" ht="13.5" thickBot="1">
      <c r="O8" s="507" t="s">
        <v>113</v>
      </c>
      <c r="Q8" s="108"/>
    </row>
    <row r="9" spans="1:17" ht="37.5" customHeight="1">
      <c r="A9" s="115"/>
      <c r="B9" s="116"/>
      <c r="C9" s="383" t="s">
        <v>78</v>
      </c>
      <c r="D9" s="387"/>
      <c r="E9" s="383" t="s">
        <v>79</v>
      </c>
      <c r="F9" s="384"/>
      <c r="G9" s="399" t="s">
        <v>49</v>
      </c>
      <c r="H9" s="400"/>
      <c r="I9" s="390">
        <v>2012</v>
      </c>
      <c r="J9" s="391"/>
      <c r="K9" s="391"/>
      <c r="L9" s="392"/>
      <c r="M9" s="399" t="s">
        <v>46</v>
      </c>
      <c r="N9" s="400"/>
      <c r="O9" s="507" t="s">
        <v>113</v>
      </c>
      <c r="P9" s="117"/>
      <c r="Q9" s="108"/>
    </row>
    <row r="10" spans="1:17" ht="14.25" customHeight="1">
      <c r="A10" s="116"/>
      <c r="B10" s="116"/>
      <c r="C10" s="388"/>
      <c r="D10" s="389"/>
      <c r="E10" s="385"/>
      <c r="F10" s="386"/>
      <c r="G10" s="401"/>
      <c r="H10" s="402"/>
      <c r="I10" s="393" t="s">
        <v>38</v>
      </c>
      <c r="J10" s="394"/>
      <c r="K10" s="395" t="s">
        <v>39</v>
      </c>
      <c r="L10" s="396"/>
      <c r="M10" s="401"/>
      <c r="N10" s="402"/>
      <c r="O10" s="507" t="s">
        <v>113</v>
      </c>
      <c r="P10" s="117"/>
      <c r="Q10" s="108"/>
    </row>
    <row r="11" spans="1:17" ht="4.5" customHeight="1">
      <c r="A11" s="397" t="s">
        <v>100</v>
      </c>
      <c r="B11" s="116"/>
      <c r="C11" s="118"/>
      <c r="D11" s="119"/>
      <c r="E11" s="118"/>
      <c r="F11" s="120"/>
      <c r="G11" s="118"/>
      <c r="H11" s="120"/>
      <c r="I11" s="118"/>
      <c r="J11" s="120"/>
      <c r="K11" s="119"/>
      <c r="L11" s="120"/>
      <c r="M11" s="118"/>
      <c r="N11" s="120"/>
      <c r="O11" s="507" t="s">
        <v>113</v>
      </c>
      <c r="P11" s="119"/>
      <c r="Q11" s="108"/>
    </row>
    <row r="12" spans="1:17" ht="51">
      <c r="A12" s="398"/>
      <c r="B12" s="116"/>
      <c r="C12" s="121" t="s">
        <v>57</v>
      </c>
      <c r="D12" s="122" t="s">
        <v>58</v>
      </c>
      <c r="E12" s="121" t="s">
        <v>57</v>
      </c>
      <c r="F12" s="123" t="s">
        <v>58</v>
      </c>
      <c r="G12" s="121" t="s">
        <v>57</v>
      </c>
      <c r="H12" s="123" t="s">
        <v>58</v>
      </c>
      <c r="I12" s="121" t="s">
        <v>57</v>
      </c>
      <c r="J12" s="123" t="s">
        <v>58</v>
      </c>
      <c r="K12" s="121" t="s">
        <v>57</v>
      </c>
      <c r="L12" s="123" t="s">
        <v>58</v>
      </c>
      <c r="M12" s="121" t="s">
        <v>57</v>
      </c>
      <c r="N12" s="123" t="s">
        <v>58</v>
      </c>
      <c r="O12" s="507" t="s">
        <v>113</v>
      </c>
      <c r="P12" s="124"/>
      <c r="Q12" s="108"/>
    </row>
    <row r="13" spans="1:17" ht="12.75">
      <c r="A13" s="125"/>
      <c r="B13" s="116"/>
      <c r="C13" s="126"/>
      <c r="D13" s="127"/>
      <c r="E13" s="128"/>
      <c r="F13" s="129"/>
      <c r="G13" s="128"/>
      <c r="H13" s="129"/>
      <c r="I13" s="130"/>
      <c r="J13" s="131"/>
      <c r="K13" s="126"/>
      <c r="L13" s="129"/>
      <c r="M13" s="130"/>
      <c r="N13" s="132"/>
      <c r="O13" s="507" t="s">
        <v>113</v>
      </c>
      <c r="P13" s="133"/>
      <c r="Q13" s="108"/>
    </row>
    <row r="14" spans="1:17" ht="12.75">
      <c r="A14" s="134" t="s">
        <v>59</v>
      </c>
      <c r="B14" s="116"/>
      <c r="C14" s="128"/>
      <c r="D14" s="135"/>
      <c r="E14" s="128"/>
      <c r="F14" s="136"/>
      <c r="G14" s="128"/>
      <c r="H14" s="136"/>
      <c r="I14" s="130"/>
      <c r="J14" s="131"/>
      <c r="K14" s="128"/>
      <c r="L14" s="136"/>
      <c r="M14" s="130"/>
      <c r="N14" s="137"/>
      <c r="O14" s="507" t="s">
        <v>113</v>
      </c>
      <c r="P14" s="138"/>
      <c r="Q14" s="108"/>
    </row>
    <row r="15" spans="1:17" ht="12.75">
      <c r="A15" s="139" t="s">
        <v>60</v>
      </c>
      <c r="B15" s="116"/>
      <c r="C15" s="210">
        <v>0</v>
      </c>
      <c r="D15" s="211">
        <v>123746</v>
      </c>
      <c r="E15" s="210">
        <v>0</v>
      </c>
      <c r="F15" s="212">
        <v>160790</v>
      </c>
      <c r="G15" s="210">
        <v>0</v>
      </c>
      <c r="H15" s="211">
        <v>106170</v>
      </c>
      <c r="I15" s="213">
        <v>0</v>
      </c>
      <c r="J15" s="214">
        <v>0</v>
      </c>
      <c r="K15" s="210">
        <v>0</v>
      </c>
      <c r="L15" s="279">
        <v>-26328</v>
      </c>
      <c r="M15" s="215">
        <v>0</v>
      </c>
      <c r="N15" s="212">
        <f>+H15+J15+L15</f>
        <v>79842</v>
      </c>
      <c r="O15" s="507" t="s">
        <v>113</v>
      </c>
      <c r="P15" s="138"/>
      <c r="Q15" s="108"/>
    </row>
    <row r="16" spans="1:17" ht="25.5">
      <c r="A16" s="140" t="s">
        <v>61</v>
      </c>
      <c r="B16" s="116"/>
      <c r="C16" s="210">
        <v>0</v>
      </c>
      <c r="D16" s="216">
        <v>0</v>
      </c>
      <c r="E16" s="210">
        <v>0</v>
      </c>
      <c r="F16" s="217">
        <v>0</v>
      </c>
      <c r="G16" s="210">
        <v>0</v>
      </c>
      <c r="H16" s="216">
        <v>0</v>
      </c>
      <c r="I16" s="213">
        <v>0</v>
      </c>
      <c r="J16" s="218">
        <v>0</v>
      </c>
      <c r="K16" s="210">
        <v>0</v>
      </c>
      <c r="L16" s="219">
        <v>0</v>
      </c>
      <c r="M16" s="215">
        <v>0</v>
      </c>
      <c r="N16" s="217">
        <v>0</v>
      </c>
      <c r="O16" s="507" t="s">
        <v>113</v>
      </c>
      <c r="P16" s="138"/>
      <c r="Q16" s="108"/>
    </row>
    <row r="17" spans="1:17" ht="12.75">
      <c r="A17" s="140" t="s">
        <v>62</v>
      </c>
      <c r="B17" s="116"/>
      <c r="C17" s="210">
        <v>0</v>
      </c>
      <c r="D17" s="219">
        <v>0</v>
      </c>
      <c r="E17" s="210">
        <v>0</v>
      </c>
      <c r="F17" s="218">
        <v>0</v>
      </c>
      <c r="G17" s="210">
        <v>0</v>
      </c>
      <c r="H17" s="219">
        <v>0</v>
      </c>
      <c r="I17" s="213">
        <v>0</v>
      </c>
      <c r="J17" s="220">
        <v>0</v>
      </c>
      <c r="K17" s="210">
        <v>0</v>
      </c>
      <c r="L17" s="219">
        <v>0</v>
      </c>
      <c r="M17" s="215">
        <v>0</v>
      </c>
      <c r="N17" s="218">
        <f>+H17+J17+L17</f>
        <v>0</v>
      </c>
      <c r="O17" s="507" t="s">
        <v>113</v>
      </c>
      <c r="P17" s="138"/>
      <c r="Q17" s="108"/>
    </row>
    <row r="18" spans="1:17" ht="13.5" customHeight="1">
      <c r="A18" s="139" t="s">
        <v>63</v>
      </c>
      <c r="B18" s="141"/>
      <c r="C18" s="210">
        <v>0</v>
      </c>
      <c r="D18" s="221">
        <v>1953</v>
      </c>
      <c r="E18" s="210">
        <v>0</v>
      </c>
      <c r="F18" s="222">
        <v>10984</v>
      </c>
      <c r="G18" s="210">
        <v>0</v>
      </c>
      <c r="H18" s="221">
        <v>210</v>
      </c>
      <c r="I18" s="213">
        <v>0</v>
      </c>
      <c r="J18" s="220">
        <v>0</v>
      </c>
      <c r="K18" s="223">
        <v>0</v>
      </c>
      <c r="L18" s="219">
        <v>0</v>
      </c>
      <c r="M18" s="215">
        <v>0</v>
      </c>
      <c r="N18" s="222">
        <f>+H18+J18+L18</f>
        <v>210</v>
      </c>
      <c r="O18" s="507" t="s">
        <v>113</v>
      </c>
      <c r="P18" s="142"/>
      <c r="Q18" s="108"/>
    </row>
    <row r="19" spans="1:17" s="145" customFormat="1" ht="12.75">
      <c r="A19" s="143" t="s">
        <v>64</v>
      </c>
      <c r="B19" s="134"/>
      <c r="C19" s="224">
        <f aca="true" t="shared" si="0" ref="C19:L19">SUM(C15:C18)</f>
        <v>0</v>
      </c>
      <c r="D19" s="225">
        <f t="shared" si="0"/>
        <v>125699</v>
      </c>
      <c r="E19" s="224">
        <f t="shared" si="0"/>
        <v>0</v>
      </c>
      <c r="F19" s="226">
        <f t="shared" si="0"/>
        <v>171774</v>
      </c>
      <c r="G19" s="224">
        <f t="shared" si="0"/>
        <v>0</v>
      </c>
      <c r="H19" s="226">
        <f t="shared" si="0"/>
        <v>106380</v>
      </c>
      <c r="I19" s="227">
        <f t="shared" si="0"/>
        <v>0</v>
      </c>
      <c r="J19" s="228">
        <f t="shared" si="0"/>
        <v>0</v>
      </c>
      <c r="K19" s="224">
        <f t="shared" si="0"/>
        <v>0</v>
      </c>
      <c r="L19" s="281">
        <f t="shared" si="0"/>
        <v>-26328</v>
      </c>
      <c r="M19" s="229">
        <v>0</v>
      </c>
      <c r="N19" s="228">
        <f>SUM(N15:N18)</f>
        <v>80052</v>
      </c>
      <c r="O19" s="507" t="s">
        <v>113</v>
      </c>
      <c r="P19" s="144"/>
      <c r="Q19" s="108"/>
    </row>
    <row r="20" spans="1:17" ht="12.75">
      <c r="A20" s="141"/>
      <c r="B20" s="116"/>
      <c r="C20" s="210"/>
      <c r="D20" s="230"/>
      <c r="E20" s="210"/>
      <c r="F20" s="216"/>
      <c r="G20" s="210"/>
      <c r="H20" s="216"/>
      <c r="I20" s="213"/>
      <c r="J20" s="220"/>
      <c r="K20" s="210"/>
      <c r="L20" s="216"/>
      <c r="M20" s="213"/>
      <c r="N20" s="218"/>
      <c r="O20" s="507" t="s">
        <v>113</v>
      </c>
      <c r="P20" s="133"/>
      <c r="Q20" s="108"/>
    </row>
    <row r="21" spans="1:17" ht="25.5">
      <c r="A21" s="146" t="s">
        <v>65</v>
      </c>
      <c r="B21" s="116"/>
      <c r="C21" s="210"/>
      <c r="D21" s="231"/>
      <c r="E21" s="210"/>
      <c r="F21" s="216"/>
      <c r="G21" s="210"/>
      <c r="H21" s="216"/>
      <c r="I21" s="213"/>
      <c r="J21" s="220"/>
      <c r="K21" s="210"/>
      <c r="L21" s="216"/>
      <c r="M21" s="213"/>
      <c r="N21" s="218"/>
      <c r="O21" s="507" t="s">
        <v>113</v>
      </c>
      <c r="P21" s="133"/>
      <c r="Q21" s="108"/>
    </row>
    <row r="22" spans="1:17" ht="25.5">
      <c r="A22" s="140" t="s">
        <v>66</v>
      </c>
      <c r="B22" s="116"/>
      <c r="C22" s="210">
        <v>0</v>
      </c>
      <c r="D22" s="216">
        <v>107187</v>
      </c>
      <c r="E22" s="210">
        <v>0</v>
      </c>
      <c r="F22" s="218">
        <v>28601</v>
      </c>
      <c r="G22" s="210">
        <v>0</v>
      </c>
      <c r="H22" s="216">
        <v>174</v>
      </c>
      <c r="I22" s="213">
        <v>0</v>
      </c>
      <c r="J22" s="220">
        <v>0</v>
      </c>
      <c r="K22" s="210">
        <v>0</v>
      </c>
      <c r="L22" s="216">
        <v>0</v>
      </c>
      <c r="M22" s="213">
        <v>0</v>
      </c>
      <c r="N22" s="218">
        <f aca="true" t="shared" si="1" ref="N22:N29">+H22+J22+L22</f>
        <v>174</v>
      </c>
      <c r="O22" s="507" t="s">
        <v>113</v>
      </c>
      <c r="P22" s="133"/>
      <c r="Q22" s="108"/>
    </row>
    <row r="23" spans="1:17" ht="12.75">
      <c r="A23" s="139" t="s">
        <v>67</v>
      </c>
      <c r="B23" s="116"/>
      <c r="C23" s="210">
        <v>0</v>
      </c>
      <c r="D23" s="216">
        <v>3013</v>
      </c>
      <c r="E23" s="210">
        <v>0</v>
      </c>
      <c r="F23" s="218">
        <v>16946</v>
      </c>
      <c r="G23" s="210">
        <v>0</v>
      </c>
      <c r="H23" s="216">
        <v>324</v>
      </c>
      <c r="I23" s="213">
        <v>0</v>
      </c>
      <c r="J23" s="220">
        <v>0</v>
      </c>
      <c r="K23" s="210">
        <v>0</v>
      </c>
      <c r="L23" s="216">
        <v>0</v>
      </c>
      <c r="M23" s="213">
        <v>0</v>
      </c>
      <c r="N23" s="218">
        <f t="shared" si="1"/>
        <v>324</v>
      </c>
      <c r="O23" s="507" t="s">
        <v>113</v>
      </c>
      <c r="P23" s="133"/>
      <c r="Q23" s="108"/>
    </row>
    <row r="24" spans="1:17" ht="12.75">
      <c r="A24" s="139" t="s">
        <v>68</v>
      </c>
      <c r="B24" s="116"/>
      <c r="C24" s="210">
        <v>0</v>
      </c>
      <c r="D24" s="216">
        <v>37</v>
      </c>
      <c r="E24" s="210">
        <v>0</v>
      </c>
      <c r="F24" s="218">
        <v>209</v>
      </c>
      <c r="G24" s="210">
        <v>0</v>
      </c>
      <c r="H24" s="216">
        <v>4</v>
      </c>
      <c r="I24" s="213">
        <v>0</v>
      </c>
      <c r="J24" s="220">
        <v>0</v>
      </c>
      <c r="K24" s="210">
        <v>0</v>
      </c>
      <c r="L24" s="216">
        <v>0</v>
      </c>
      <c r="M24" s="213">
        <v>0</v>
      </c>
      <c r="N24" s="218">
        <f t="shared" si="1"/>
        <v>4</v>
      </c>
      <c r="O24" s="507" t="s">
        <v>113</v>
      </c>
      <c r="P24" s="133"/>
      <c r="Q24" s="108"/>
    </row>
    <row r="25" spans="1:17" ht="12.75">
      <c r="A25" s="139" t="s">
        <v>69</v>
      </c>
      <c r="B25" s="116"/>
      <c r="C25" s="210">
        <v>0</v>
      </c>
      <c r="D25" s="216">
        <v>558</v>
      </c>
      <c r="E25" s="210">
        <v>0</v>
      </c>
      <c r="F25" s="218">
        <v>3138</v>
      </c>
      <c r="G25" s="210">
        <v>0</v>
      </c>
      <c r="H25" s="216">
        <v>60</v>
      </c>
      <c r="I25" s="213">
        <v>0</v>
      </c>
      <c r="J25" s="220">
        <v>0</v>
      </c>
      <c r="K25" s="210">
        <v>0</v>
      </c>
      <c r="L25" s="216">
        <v>0</v>
      </c>
      <c r="M25" s="213">
        <v>0</v>
      </c>
      <c r="N25" s="218">
        <f t="shared" si="1"/>
        <v>60</v>
      </c>
      <c r="O25" s="507" t="s">
        <v>113</v>
      </c>
      <c r="P25" s="133"/>
      <c r="Q25" s="108"/>
    </row>
    <row r="26" spans="1:17" ht="25.5">
      <c r="A26" s="140" t="s">
        <v>70</v>
      </c>
      <c r="B26" s="116"/>
      <c r="C26" s="210">
        <v>0</v>
      </c>
      <c r="D26" s="216">
        <v>3235</v>
      </c>
      <c r="E26" s="210">
        <v>0</v>
      </c>
      <c r="F26" s="218">
        <v>18201</v>
      </c>
      <c r="G26" s="210">
        <v>0</v>
      </c>
      <c r="H26" s="216">
        <v>348</v>
      </c>
      <c r="I26" s="213">
        <v>0</v>
      </c>
      <c r="J26" s="220">
        <v>0</v>
      </c>
      <c r="K26" s="210">
        <v>0</v>
      </c>
      <c r="L26" s="216">
        <v>0</v>
      </c>
      <c r="M26" s="213">
        <v>0</v>
      </c>
      <c r="N26" s="218">
        <f t="shared" si="1"/>
        <v>348</v>
      </c>
      <c r="O26" s="507" t="s">
        <v>113</v>
      </c>
      <c r="P26" s="133"/>
      <c r="Q26" s="108"/>
    </row>
    <row r="27" spans="1:17" ht="12.75">
      <c r="A27" s="139" t="s">
        <v>71</v>
      </c>
      <c r="B27" s="116"/>
      <c r="C27" s="210">
        <v>0</v>
      </c>
      <c r="D27" s="216">
        <v>186</v>
      </c>
      <c r="E27" s="210">
        <v>0</v>
      </c>
      <c r="F27" s="218">
        <v>1046</v>
      </c>
      <c r="G27" s="210">
        <v>0</v>
      </c>
      <c r="H27" s="216">
        <v>20</v>
      </c>
      <c r="I27" s="213">
        <v>0</v>
      </c>
      <c r="J27" s="220">
        <v>0</v>
      </c>
      <c r="K27" s="210">
        <v>0</v>
      </c>
      <c r="L27" s="216">
        <v>0</v>
      </c>
      <c r="M27" s="213">
        <v>0</v>
      </c>
      <c r="N27" s="218">
        <f t="shared" si="1"/>
        <v>20</v>
      </c>
      <c r="O27" s="507" t="s">
        <v>113</v>
      </c>
      <c r="P27" s="133"/>
      <c r="Q27" s="108"/>
    </row>
    <row r="28" spans="1:17" ht="25.5">
      <c r="A28" s="140" t="s">
        <v>72</v>
      </c>
      <c r="B28" s="116"/>
      <c r="C28" s="210">
        <v>0</v>
      </c>
      <c r="D28" s="231">
        <v>0</v>
      </c>
      <c r="E28" s="210">
        <v>0</v>
      </c>
      <c r="F28" s="218">
        <v>0</v>
      </c>
      <c r="G28" s="210">
        <v>0</v>
      </c>
      <c r="H28" s="216">
        <v>0</v>
      </c>
      <c r="I28" s="213">
        <v>0</v>
      </c>
      <c r="J28" s="220">
        <v>0</v>
      </c>
      <c r="K28" s="210">
        <v>0</v>
      </c>
      <c r="L28" s="216">
        <v>0</v>
      </c>
      <c r="M28" s="213">
        <v>0</v>
      </c>
      <c r="N28" s="218">
        <f t="shared" si="1"/>
        <v>0</v>
      </c>
      <c r="O28" s="507" t="s">
        <v>113</v>
      </c>
      <c r="P28" s="133"/>
      <c r="Q28" s="108"/>
    </row>
    <row r="29" spans="1:17" ht="27.75" customHeight="1">
      <c r="A29" s="140" t="s">
        <v>73</v>
      </c>
      <c r="B29" s="141"/>
      <c r="C29" s="223">
        <v>0</v>
      </c>
      <c r="D29" s="232">
        <v>0</v>
      </c>
      <c r="E29" s="223">
        <v>0</v>
      </c>
      <c r="F29" s="221">
        <v>0</v>
      </c>
      <c r="G29" s="223">
        <v>0</v>
      </c>
      <c r="H29" s="221">
        <v>0</v>
      </c>
      <c r="I29" s="233">
        <v>0</v>
      </c>
      <c r="J29" s="234">
        <v>0</v>
      </c>
      <c r="K29" s="210">
        <v>0</v>
      </c>
      <c r="L29" s="216">
        <v>0</v>
      </c>
      <c r="M29" s="213">
        <v>0</v>
      </c>
      <c r="N29" s="235">
        <f t="shared" si="1"/>
        <v>0</v>
      </c>
      <c r="O29" s="507" t="s">
        <v>113</v>
      </c>
      <c r="P29" s="142"/>
      <c r="Q29" s="108"/>
    </row>
    <row r="30" spans="1:17" ht="12.75">
      <c r="A30" s="143" t="s">
        <v>74</v>
      </c>
      <c r="B30" s="134"/>
      <c r="C30" s="236">
        <f>SUM(C22:C29)</f>
        <v>0</v>
      </c>
      <c r="D30" s="237">
        <f>SUM(D22:D29)</f>
        <v>114216</v>
      </c>
      <c r="E30" s="236">
        <f>SUM(E22:E29)</f>
        <v>0</v>
      </c>
      <c r="F30" s="238">
        <f>SUM(F22:F29)</f>
        <v>68141</v>
      </c>
      <c r="G30" s="236">
        <f aca="true" t="shared" si="2" ref="G30:N30">SUM(G22:G29)</f>
        <v>0</v>
      </c>
      <c r="H30" s="238">
        <f t="shared" si="2"/>
        <v>930</v>
      </c>
      <c r="I30" s="227">
        <f t="shared" si="2"/>
        <v>0</v>
      </c>
      <c r="J30" s="226">
        <f t="shared" si="2"/>
        <v>0</v>
      </c>
      <c r="K30" s="224">
        <f t="shared" si="2"/>
        <v>0</v>
      </c>
      <c r="L30" s="226">
        <f t="shared" si="2"/>
        <v>0</v>
      </c>
      <c r="M30" s="227">
        <f t="shared" si="2"/>
        <v>0</v>
      </c>
      <c r="N30" s="239">
        <f t="shared" si="2"/>
        <v>930</v>
      </c>
      <c r="O30" s="507" t="s">
        <v>113</v>
      </c>
      <c r="P30" s="144"/>
      <c r="Q30" s="108"/>
    </row>
    <row r="31" spans="1:17" ht="13.5" thickBot="1">
      <c r="A31" s="116"/>
      <c r="B31" s="116"/>
      <c r="C31" s="240"/>
      <c r="D31" s="240"/>
      <c r="E31" s="240"/>
      <c r="F31" s="240"/>
      <c r="G31" s="240"/>
      <c r="H31" s="240"/>
      <c r="I31" s="241"/>
      <c r="J31" s="241"/>
      <c r="K31" s="242"/>
      <c r="L31" s="240"/>
      <c r="M31" s="240"/>
      <c r="N31" s="240"/>
      <c r="O31" s="507" t="s">
        <v>113</v>
      </c>
      <c r="P31" s="133"/>
      <c r="Q31" s="108"/>
    </row>
    <row r="32" spans="1:17" s="150" customFormat="1" ht="13.5" thickBot="1">
      <c r="A32" s="147" t="s">
        <v>77</v>
      </c>
      <c r="B32" s="148"/>
      <c r="C32" s="243">
        <f>C30+C19</f>
        <v>0</v>
      </c>
      <c r="D32" s="209">
        <f>D30+D19</f>
        <v>239915</v>
      </c>
      <c r="E32" s="243">
        <f>E30+E19</f>
        <v>0</v>
      </c>
      <c r="F32" s="209">
        <f>F30+F19</f>
        <v>239915</v>
      </c>
      <c r="G32" s="243">
        <f aca="true" t="shared" si="3" ref="G32:N32">G30+G19</f>
        <v>0</v>
      </c>
      <c r="H32" s="209">
        <f t="shared" si="3"/>
        <v>107310</v>
      </c>
      <c r="I32" s="244">
        <f t="shared" si="3"/>
        <v>0</v>
      </c>
      <c r="J32" s="245">
        <f t="shared" si="3"/>
        <v>0</v>
      </c>
      <c r="K32" s="243">
        <f t="shared" si="3"/>
        <v>0</v>
      </c>
      <c r="L32" s="280">
        <f t="shared" si="3"/>
        <v>-26328</v>
      </c>
      <c r="M32" s="243">
        <f t="shared" si="3"/>
        <v>0</v>
      </c>
      <c r="N32" s="209">
        <f t="shared" si="3"/>
        <v>80982</v>
      </c>
      <c r="O32" s="507" t="s">
        <v>114</v>
      </c>
      <c r="P32" s="149"/>
      <c r="Q32" s="108"/>
    </row>
    <row r="33" spans="1:17" s="150" customFormat="1" ht="15">
      <c r="A33" s="151"/>
      <c r="B33" s="152"/>
      <c r="C33" s="152"/>
      <c r="D33" s="152"/>
      <c r="F33" s="151"/>
      <c r="G33" s="152"/>
      <c r="H33" s="151"/>
      <c r="I33" s="152"/>
      <c r="J33" s="152"/>
      <c r="K33" s="152"/>
      <c r="L33" s="152"/>
      <c r="M33" s="152"/>
      <c r="N33" s="152"/>
      <c r="O33" s="510"/>
      <c r="P33" s="153"/>
      <c r="Q33" s="154"/>
    </row>
    <row r="34" ht="12.75">
      <c r="P34" s="108"/>
    </row>
  </sheetData>
  <sheetProtection/>
  <mergeCells count="13">
    <mergeCell ref="A11:A12"/>
    <mergeCell ref="M9:N10"/>
    <mergeCell ref="G9:H10"/>
    <mergeCell ref="A1:N1"/>
    <mergeCell ref="A3:N3"/>
    <mergeCell ref="A4:N4"/>
    <mergeCell ref="A5:N5"/>
    <mergeCell ref="A6:N6"/>
    <mergeCell ref="E9:F10"/>
    <mergeCell ref="C9:D10"/>
    <mergeCell ref="I9:L9"/>
    <mergeCell ref="I10:J10"/>
    <mergeCell ref="K10:L10"/>
  </mergeCells>
  <printOptions horizontalCentered="1"/>
  <pageMargins left="0.75" right="0.75" top="0.54" bottom="0.66" header="0.27" footer="0.36"/>
  <pageSetup fitToHeight="1" fitToWidth="1" horizontalDpi="600" verticalDpi="600" orientation="landscape" scale="63" r:id="rId1"/>
  <headerFooter alignWithMargins="0">
    <oddFooter>&amp;C&amp;"Times New Roman,Regular"(U) Exhibit D - Resources by DOJ Strategic Goals &amp; Strategic Objectives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41"/>
  <sheetViews>
    <sheetView view="pageBreakPreview" zoomScaleSheetLayoutView="100" workbookViewId="0" topLeftCell="F1">
      <selection activeCell="G1" sqref="G1"/>
    </sheetView>
  </sheetViews>
  <sheetFormatPr defaultColWidth="8.88671875" defaultRowHeight="15"/>
  <cols>
    <col min="1" max="1" width="9.10546875" style="100" customWidth="1"/>
    <col min="2" max="3" width="8.88671875" style="100" customWidth="1"/>
    <col min="4" max="4" width="9.10546875" style="100" customWidth="1"/>
    <col min="5" max="5" width="13.77734375" style="99" bestFit="1" customWidth="1"/>
    <col min="6" max="14" width="8.88671875" style="100" customWidth="1"/>
    <col min="15" max="15" width="9.10546875" style="100" customWidth="1"/>
    <col min="16" max="16" width="8.88671875" style="100" customWidth="1"/>
    <col min="17" max="17" width="10.5546875" style="100" customWidth="1"/>
    <col min="18" max="18" width="8.88671875" style="100" customWidth="1"/>
    <col min="19" max="19" width="7.3359375" style="100" customWidth="1"/>
    <col min="20" max="20" width="10.4453125" style="100" bestFit="1" customWidth="1"/>
    <col min="21" max="21" width="8.88671875" style="509" customWidth="1"/>
  </cols>
  <sheetData>
    <row r="1" spans="1:21" ht="15.75" customHeight="1">
      <c r="A1" s="422" t="s">
        <v>101</v>
      </c>
      <c r="B1" s="420"/>
      <c r="C1" s="420"/>
      <c r="D1" s="42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2"/>
      <c r="U1" s="507" t="s">
        <v>113</v>
      </c>
    </row>
    <row r="2" spans="1:21" ht="15">
      <c r="A2" s="101"/>
      <c r="B2" s="101"/>
      <c r="C2" s="101"/>
      <c r="D2" s="101"/>
      <c r="E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/>
      <c r="U2" s="507" t="s">
        <v>113</v>
      </c>
    </row>
    <row r="3" spans="1:21" s="88" customFormat="1" ht="18.75">
      <c r="A3" s="423" t="s">
        <v>102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507" t="s">
        <v>113</v>
      </c>
    </row>
    <row r="4" spans="1:21" s="88" customFormat="1" ht="18.75">
      <c r="A4" s="425" t="s">
        <v>92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507" t="s">
        <v>113</v>
      </c>
    </row>
    <row r="5" spans="1:21" s="11" customFormat="1" ht="15.75">
      <c r="A5" s="408" t="s">
        <v>42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507" t="s">
        <v>113</v>
      </c>
    </row>
    <row r="6" spans="1:21" s="11" customFormat="1" ht="15.75">
      <c r="A6" s="408" t="s">
        <v>76</v>
      </c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507" t="s">
        <v>113</v>
      </c>
    </row>
    <row r="7" spans="1:21" s="11" customFormat="1" ht="15.75">
      <c r="A7" s="53"/>
      <c r="B7" s="53"/>
      <c r="C7" s="53"/>
      <c r="D7" s="53"/>
      <c r="E7" s="53"/>
      <c r="F7" s="90"/>
      <c r="G7" s="90"/>
      <c r="H7" s="90"/>
      <c r="I7" s="90"/>
      <c r="J7" s="90"/>
      <c r="K7" s="90"/>
      <c r="L7" s="90"/>
      <c r="M7" s="90"/>
      <c r="N7" s="90"/>
      <c r="O7" s="53"/>
      <c r="P7" s="53"/>
      <c r="Q7" s="53"/>
      <c r="R7" s="53"/>
      <c r="S7" s="53"/>
      <c r="T7" s="53"/>
      <c r="U7" s="507" t="s">
        <v>113</v>
      </c>
    </row>
    <row r="8" spans="1:21" s="11" customFormat="1" ht="15.75">
      <c r="A8" s="53"/>
      <c r="B8" s="53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53"/>
      <c r="P8" s="53"/>
      <c r="Q8" s="53"/>
      <c r="R8" s="53"/>
      <c r="S8" s="90"/>
      <c r="T8" s="90"/>
      <c r="U8" s="507" t="s">
        <v>113</v>
      </c>
    </row>
    <row r="9" spans="1:21" s="52" customFormat="1" ht="16.5" customHeight="1">
      <c r="A9" s="91"/>
      <c r="B9" s="92"/>
      <c r="C9" s="410" t="s">
        <v>52</v>
      </c>
      <c r="D9" s="411"/>
      <c r="E9" s="412"/>
      <c r="F9" s="416" t="s">
        <v>33</v>
      </c>
      <c r="G9" s="417"/>
      <c r="H9" s="418"/>
      <c r="I9" s="416" t="s">
        <v>34</v>
      </c>
      <c r="J9" s="417"/>
      <c r="K9" s="418"/>
      <c r="L9" s="410" t="s">
        <v>3</v>
      </c>
      <c r="M9" s="411"/>
      <c r="N9" s="412"/>
      <c r="O9" s="410" t="s">
        <v>4</v>
      </c>
      <c r="P9" s="411"/>
      <c r="Q9" s="412"/>
      <c r="R9" s="410" t="s">
        <v>45</v>
      </c>
      <c r="S9" s="411"/>
      <c r="T9" s="412"/>
      <c r="U9" s="507" t="s">
        <v>113</v>
      </c>
    </row>
    <row r="10" spans="1:21" s="52" customFormat="1" ht="15.75">
      <c r="A10" s="56"/>
      <c r="B10" s="93"/>
      <c r="C10" s="413"/>
      <c r="D10" s="414"/>
      <c r="E10" s="415"/>
      <c r="F10" s="419"/>
      <c r="G10" s="420"/>
      <c r="H10" s="421"/>
      <c r="I10" s="419"/>
      <c r="J10" s="420"/>
      <c r="K10" s="421"/>
      <c r="L10" s="413"/>
      <c r="M10" s="414"/>
      <c r="N10" s="415"/>
      <c r="O10" s="413"/>
      <c r="P10" s="414"/>
      <c r="Q10" s="415"/>
      <c r="R10" s="413"/>
      <c r="S10" s="414"/>
      <c r="T10" s="415"/>
      <c r="U10" s="507" t="s">
        <v>113</v>
      </c>
    </row>
    <row r="11" spans="1:21" s="52" customFormat="1" ht="15" customHeight="1">
      <c r="A11" s="56"/>
      <c r="B11" s="57"/>
      <c r="C11" s="56"/>
      <c r="D11" s="57"/>
      <c r="E11" s="57"/>
      <c r="F11" s="56"/>
      <c r="G11" s="57"/>
      <c r="H11" s="57"/>
      <c r="I11" s="56"/>
      <c r="J11" s="57"/>
      <c r="K11" s="57"/>
      <c r="L11" s="56"/>
      <c r="M11" s="57"/>
      <c r="N11" s="57"/>
      <c r="O11" s="56"/>
      <c r="P11" s="57"/>
      <c r="Q11" s="57"/>
      <c r="R11" s="56"/>
      <c r="S11" s="57"/>
      <c r="T11" s="94"/>
      <c r="U11" s="507" t="s">
        <v>113</v>
      </c>
    </row>
    <row r="12" spans="1:21" s="52" customFormat="1" ht="16.5" thickBot="1">
      <c r="A12" s="95"/>
      <c r="B12" s="96"/>
      <c r="C12" s="58" t="s">
        <v>35</v>
      </c>
      <c r="D12" s="59" t="s">
        <v>7</v>
      </c>
      <c r="E12" s="59" t="s">
        <v>37</v>
      </c>
      <c r="F12" s="58" t="s">
        <v>35</v>
      </c>
      <c r="G12" s="59" t="s">
        <v>7</v>
      </c>
      <c r="H12" s="59" t="s">
        <v>37</v>
      </c>
      <c r="I12" s="58" t="s">
        <v>35</v>
      </c>
      <c r="J12" s="59" t="s">
        <v>7</v>
      </c>
      <c r="K12" s="59" t="s">
        <v>37</v>
      </c>
      <c r="L12" s="58" t="s">
        <v>35</v>
      </c>
      <c r="M12" s="59" t="s">
        <v>7</v>
      </c>
      <c r="N12" s="59" t="s">
        <v>37</v>
      </c>
      <c r="O12" s="58" t="s">
        <v>35</v>
      </c>
      <c r="P12" s="59" t="s">
        <v>7</v>
      </c>
      <c r="Q12" s="59" t="s">
        <v>37</v>
      </c>
      <c r="R12" s="58" t="s">
        <v>35</v>
      </c>
      <c r="S12" s="59" t="s">
        <v>7</v>
      </c>
      <c r="T12" s="97" t="s">
        <v>37</v>
      </c>
      <c r="U12" s="507" t="s">
        <v>113</v>
      </c>
    </row>
    <row r="13" spans="1:21" s="8" customFormat="1" ht="15.75">
      <c r="A13" s="404" t="s">
        <v>42</v>
      </c>
      <c r="B13" s="405"/>
      <c r="C13" s="246">
        <v>0</v>
      </c>
      <c r="D13" s="247">
        <v>0</v>
      </c>
      <c r="E13" s="79">
        <v>239915</v>
      </c>
      <c r="F13" s="246">
        <v>0</v>
      </c>
      <c r="G13" s="247">
        <v>0</v>
      </c>
      <c r="H13" s="250">
        <v>0</v>
      </c>
      <c r="I13" s="246">
        <v>0</v>
      </c>
      <c r="J13" s="247">
        <v>0</v>
      </c>
      <c r="K13" s="250">
        <v>0</v>
      </c>
      <c r="L13" s="246">
        <v>0</v>
      </c>
      <c r="M13" s="247">
        <v>0</v>
      </c>
      <c r="N13" s="250">
        <v>30000</v>
      </c>
      <c r="O13" s="246">
        <v>0</v>
      </c>
      <c r="P13" s="247">
        <v>0</v>
      </c>
      <c r="Q13" s="79">
        <v>256724</v>
      </c>
      <c r="R13" s="246">
        <v>0</v>
      </c>
      <c r="S13" s="247">
        <v>0</v>
      </c>
      <c r="T13" s="103">
        <f>E13+H13+K13+N13+Q13</f>
        <v>526639</v>
      </c>
      <c r="U13" s="507" t="s">
        <v>113</v>
      </c>
    </row>
    <row r="14" spans="1:21" s="52" customFormat="1" ht="15.75">
      <c r="A14" s="406" t="s">
        <v>40</v>
      </c>
      <c r="B14" s="407"/>
      <c r="C14" s="248">
        <f aca="true" t="shared" si="0" ref="C14:T14">SUM(C13:C13)</f>
        <v>0</v>
      </c>
      <c r="D14" s="249">
        <f t="shared" si="0"/>
        <v>0</v>
      </c>
      <c r="E14" s="80">
        <f t="shared" si="0"/>
        <v>239915</v>
      </c>
      <c r="F14" s="248">
        <f t="shared" si="0"/>
        <v>0</v>
      </c>
      <c r="G14" s="249">
        <f t="shared" si="0"/>
        <v>0</v>
      </c>
      <c r="H14" s="251">
        <f t="shared" si="0"/>
        <v>0</v>
      </c>
      <c r="I14" s="248">
        <f t="shared" si="0"/>
        <v>0</v>
      </c>
      <c r="J14" s="249">
        <f t="shared" si="0"/>
        <v>0</v>
      </c>
      <c r="K14" s="252">
        <f t="shared" si="0"/>
        <v>0</v>
      </c>
      <c r="L14" s="248">
        <f t="shared" si="0"/>
        <v>0</v>
      </c>
      <c r="M14" s="249">
        <f t="shared" si="0"/>
        <v>0</v>
      </c>
      <c r="N14" s="252">
        <f t="shared" si="0"/>
        <v>30000</v>
      </c>
      <c r="O14" s="248">
        <f t="shared" si="0"/>
        <v>0</v>
      </c>
      <c r="P14" s="249">
        <f t="shared" si="0"/>
        <v>0</v>
      </c>
      <c r="Q14" s="80">
        <f t="shared" si="0"/>
        <v>256724</v>
      </c>
      <c r="R14" s="248">
        <f t="shared" si="0"/>
        <v>0</v>
      </c>
      <c r="S14" s="249">
        <f t="shared" si="0"/>
        <v>0</v>
      </c>
      <c r="T14" s="81">
        <f t="shared" si="0"/>
        <v>526639</v>
      </c>
      <c r="U14" s="507" t="s">
        <v>113</v>
      </c>
    </row>
    <row r="15" spans="1:21" s="11" customFormat="1" ht="15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07" t="s">
        <v>113</v>
      </c>
    </row>
    <row r="16" spans="1:21" s="11" customFormat="1" ht="14.2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53"/>
      <c r="S16" s="53"/>
      <c r="T16" s="53"/>
      <c r="U16" s="507" t="s">
        <v>113</v>
      </c>
    </row>
    <row r="17" spans="1:21" s="28" customFormat="1" ht="15.75">
      <c r="A17" s="156" t="s">
        <v>103</v>
      </c>
      <c r="U17" s="507" t="s">
        <v>113</v>
      </c>
    </row>
    <row r="18" spans="1:21" s="28" customFormat="1" ht="15.75">
      <c r="A18" s="156" t="s">
        <v>86</v>
      </c>
      <c r="U18" s="507" t="s">
        <v>113</v>
      </c>
    </row>
    <row r="19" spans="1:21" s="11" customFormat="1" ht="15.75">
      <c r="A19" s="403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507" t="s">
        <v>113</v>
      </c>
    </row>
    <row r="20" spans="1:21" s="11" customFormat="1" ht="15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07" t="s">
        <v>113</v>
      </c>
    </row>
    <row r="21" spans="1:21" s="11" customFormat="1" ht="15.75">
      <c r="A21" s="156" t="s">
        <v>104</v>
      </c>
      <c r="B21" s="39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07" t="s">
        <v>113</v>
      </c>
    </row>
    <row r="22" spans="1:21" s="11" customFormat="1" ht="15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07" t="s">
        <v>113</v>
      </c>
    </row>
    <row r="23" spans="1:21" s="11" customFormat="1" ht="15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50"/>
      <c r="U23" s="507" t="s">
        <v>113</v>
      </c>
    </row>
    <row r="24" spans="1:21" s="11" customFormat="1" ht="15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507" t="s">
        <v>113</v>
      </c>
    </row>
    <row r="25" ht="15">
      <c r="U25" s="507" t="s">
        <v>113</v>
      </c>
    </row>
    <row r="26" ht="15">
      <c r="U26" s="507" t="s">
        <v>113</v>
      </c>
    </row>
    <row r="27" ht="15">
      <c r="U27" s="507" t="s">
        <v>113</v>
      </c>
    </row>
    <row r="28" ht="15">
      <c r="U28" s="507" t="s">
        <v>113</v>
      </c>
    </row>
    <row r="29" ht="15">
      <c r="U29" s="507" t="s">
        <v>113</v>
      </c>
    </row>
    <row r="30" ht="15">
      <c r="U30" s="507" t="s">
        <v>113</v>
      </c>
    </row>
    <row r="31" ht="15">
      <c r="U31" s="507" t="s">
        <v>113</v>
      </c>
    </row>
    <row r="32" ht="15">
      <c r="U32" s="507" t="s">
        <v>113</v>
      </c>
    </row>
    <row r="33" ht="15">
      <c r="U33" s="507" t="s">
        <v>113</v>
      </c>
    </row>
    <row r="34" ht="15">
      <c r="U34" s="507" t="s">
        <v>113</v>
      </c>
    </row>
    <row r="35" ht="15">
      <c r="U35" s="507" t="s">
        <v>113</v>
      </c>
    </row>
    <row r="36" ht="15">
      <c r="U36" s="507" t="s">
        <v>113</v>
      </c>
    </row>
    <row r="37" ht="15">
      <c r="U37" s="507" t="s">
        <v>113</v>
      </c>
    </row>
    <row r="38" ht="15">
      <c r="U38" s="507" t="s">
        <v>113</v>
      </c>
    </row>
    <row r="39" ht="15">
      <c r="U39" s="507" t="s">
        <v>113</v>
      </c>
    </row>
    <row r="40" ht="15">
      <c r="U40" s="507" t="s">
        <v>113</v>
      </c>
    </row>
    <row r="41" ht="15">
      <c r="U41" s="507" t="s">
        <v>114</v>
      </c>
    </row>
  </sheetData>
  <sheetProtection/>
  <mergeCells count="14">
    <mergeCell ref="A1:D1"/>
    <mergeCell ref="A3:T3"/>
    <mergeCell ref="A4:T4"/>
    <mergeCell ref="A5:T5"/>
    <mergeCell ref="A19:T19"/>
    <mergeCell ref="A13:B13"/>
    <mergeCell ref="A14:B14"/>
    <mergeCell ref="A6:T6"/>
    <mergeCell ref="O9:Q10"/>
    <mergeCell ref="R9:T10"/>
    <mergeCell ref="C9:E10"/>
    <mergeCell ref="F9:H10"/>
    <mergeCell ref="I9:K10"/>
    <mergeCell ref="L9:N10"/>
  </mergeCells>
  <printOptions horizontalCentered="1"/>
  <pageMargins left="0.38" right="0.33" top="0.72" bottom="0.61" header="0.35" footer="0.32"/>
  <pageSetup fitToHeight="1" fitToWidth="1" horizontalDpi="600" verticalDpi="600" orientation="landscape" scale="59" r:id="rId1"/>
  <headerFooter alignWithMargins="0">
    <oddFooter>&amp;C&amp;"Times New Roman,Regular"(U) Exhibit F:  Crosswalk of 2010 Availability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T41"/>
  <sheetViews>
    <sheetView view="pageBreakPreview" zoomScaleSheetLayoutView="100" workbookViewId="0" topLeftCell="A1">
      <selection activeCell="A1" sqref="A1:D1"/>
    </sheetView>
  </sheetViews>
  <sheetFormatPr defaultColWidth="8.88671875" defaultRowHeight="15"/>
  <cols>
    <col min="1" max="1" width="9.10546875" style="158" customWidth="1"/>
    <col min="2" max="3" width="8.88671875" style="158" customWidth="1"/>
    <col min="4" max="4" width="9.10546875" style="158" customWidth="1"/>
    <col min="5" max="5" width="13.77734375" style="157" bestFit="1" customWidth="1"/>
    <col min="6" max="14" width="8.88671875" style="158" customWidth="1"/>
    <col min="15" max="15" width="9.10546875" style="158" customWidth="1"/>
    <col min="16" max="16" width="8.88671875" style="158" customWidth="1"/>
    <col min="17" max="17" width="10.5546875" style="158" customWidth="1"/>
    <col min="18" max="18" width="8.88671875" style="158" customWidth="1"/>
    <col min="19" max="19" width="7.3359375" style="158" customWidth="1"/>
    <col min="20" max="20" width="10.4453125" style="158" bestFit="1" customWidth="1"/>
    <col min="21" max="21" width="8.88671875" style="508" customWidth="1"/>
    <col min="22" max="16384" width="8.88671875" style="161" customWidth="1"/>
  </cols>
  <sheetData>
    <row r="1" spans="1:21" ht="15.75" customHeight="1">
      <c r="A1" s="447" t="s">
        <v>105</v>
      </c>
      <c r="B1" s="437"/>
      <c r="C1" s="437"/>
      <c r="D1" s="437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507" t="s">
        <v>113</v>
      </c>
    </row>
    <row r="2" spans="1:21" ht="15">
      <c r="A2" s="159"/>
      <c r="B2" s="159"/>
      <c r="C2" s="159"/>
      <c r="D2" s="159"/>
      <c r="E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U2" s="507" t="s">
        <v>113</v>
      </c>
    </row>
    <row r="3" spans="1:254" s="88" customFormat="1" ht="18.75">
      <c r="A3" s="448" t="s">
        <v>106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507" t="s">
        <v>113</v>
      </c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  <c r="IH3" s="162"/>
      <c r="II3" s="162"/>
      <c r="IJ3" s="162"/>
      <c r="IK3" s="162"/>
      <c r="IL3" s="162"/>
      <c r="IM3" s="162"/>
      <c r="IN3" s="162"/>
      <c r="IO3" s="162"/>
      <c r="IP3" s="162"/>
      <c r="IQ3" s="162"/>
      <c r="IR3" s="162"/>
      <c r="IS3" s="162"/>
      <c r="IT3" s="162"/>
    </row>
    <row r="4" spans="1:254" s="88" customFormat="1" ht="18.75">
      <c r="A4" s="450" t="s">
        <v>92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507" t="s">
        <v>113</v>
      </c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  <c r="IH4" s="162"/>
      <c r="II4" s="162"/>
      <c r="IJ4" s="162"/>
      <c r="IK4" s="162"/>
      <c r="IL4" s="162"/>
      <c r="IM4" s="162"/>
      <c r="IN4" s="162"/>
      <c r="IO4" s="162"/>
      <c r="IP4" s="162"/>
      <c r="IQ4" s="162"/>
      <c r="IR4" s="162"/>
      <c r="IS4" s="162"/>
      <c r="IT4" s="162"/>
    </row>
    <row r="5" spans="1:254" s="11" customFormat="1" ht="15.75">
      <c r="A5" s="445" t="s">
        <v>42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507" t="s">
        <v>113</v>
      </c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163"/>
      <c r="FB5" s="163"/>
      <c r="FC5" s="163"/>
      <c r="FD5" s="163"/>
      <c r="FE5" s="163"/>
      <c r="FF5" s="163"/>
      <c r="FG5" s="163"/>
      <c r="FH5" s="163"/>
      <c r="FI5" s="163"/>
      <c r="FJ5" s="163"/>
      <c r="FK5" s="163"/>
      <c r="FL5" s="163"/>
      <c r="FM5" s="163"/>
      <c r="FN5" s="163"/>
      <c r="FO5" s="163"/>
      <c r="FP5" s="163"/>
      <c r="FQ5" s="163"/>
      <c r="FR5" s="163"/>
      <c r="FS5" s="163"/>
      <c r="FT5" s="163"/>
      <c r="FU5" s="163"/>
      <c r="FV5" s="163"/>
      <c r="FW5" s="163"/>
      <c r="FX5" s="163"/>
      <c r="FY5" s="163"/>
      <c r="FZ5" s="163"/>
      <c r="GA5" s="163"/>
      <c r="GB5" s="163"/>
      <c r="GC5" s="163"/>
      <c r="GD5" s="163"/>
      <c r="GE5" s="163"/>
      <c r="GF5" s="163"/>
      <c r="GG5" s="163"/>
      <c r="GH5" s="163"/>
      <c r="GI5" s="163"/>
      <c r="GJ5" s="163"/>
      <c r="GK5" s="163"/>
      <c r="GL5" s="163"/>
      <c r="GM5" s="163"/>
      <c r="GN5" s="163"/>
      <c r="GO5" s="163"/>
      <c r="GP5" s="163"/>
      <c r="GQ5" s="163"/>
      <c r="GR5" s="163"/>
      <c r="GS5" s="163"/>
      <c r="GT5" s="163"/>
      <c r="GU5" s="163"/>
      <c r="GV5" s="163"/>
      <c r="GW5" s="163"/>
      <c r="GX5" s="163"/>
      <c r="GY5" s="163"/>
      <c r="GZ5" s="163"/>
      <c r="HA5" s="163"/>
      <c r="HB5" s="163"/>
      <c r="HC5" s="163"/>
      <c r="HD5" s="163"/>
      <c r="HE5" s="163"/>
      <c r="HF5" s="163"/>
      <c r="HG5" s="163"/>
      <c r="HH5" s="163"/>
      <c r="HI5" s="163"/>
      <c r="HJ5" s="163"/>
      <c r="HK5" s="163"/>
      <c r="HL5" s="163"/>
      <c r="HM5" s="163"/>
      <c r="HN5" s="163"/>
      <c r="HO5" s="163"/>
      <c r="HP5" s="163"/>
      <c r="HQ5" s="163"/>
      <c r="HR5" s="163"/>
      <c r="HS5" s="163"/>
      <c r="HT5" s="163"/>
      <c r="HU5" s="163"/>
      <c r="HV5" s="163"/>
      <c r="HW5" s="163"/>
      <c r="HX5" s="163"/>
      <c r="HY5" s="163"/>
      <c r="HZ5" s="163"/>
      <c r="IA5" s="163"/>
      <c r="IB5" s="163"/>
      <c r="IC5" s="163"/>
      <c r="ID5" s="163"/>
      <c r="IE5" s="163"/>
      <c r="IF5" s="163"/>
      <c r="IG5" s="163"/>
      <c r="IH5" s="163"/>
      <c r="II5" s="163"/>
      <c r="IJ5" s="163"/>
      <c r="IK5" s="163"/>
      <c r="IL5" s="163"/>
      <c r="IM5" s="163"/>
      <c r="IN5" s="163"/>
      <c r="IO5" s="163"/>
      <c r="IP5" s="163"/>
      <c r="IQ5" s="163"/>
      <c r="IR5" s="163"/>
      <c r="IS5" s="163"/>
      <c r="IT5" s="163"/>
    </row>
    <row r="6" spans="1:254" s="11" customFormat="1" ht="15.75">
      <c r="A6" s="445" t="s">
        <v>76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507" t="s">
        <v>113</v>
      </c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  <c r="IL6" s="163"/>
      <c r="IM6" s="163"/>
      <c r="IN6" s="163"/>
      <c r="IO6" s="163"/>
      <c r="IP6" s="163"/>
      <c r="IQ6" s="163"/>
      <c r="IR6" s="163"/>
      <c r="IS6" s="163"/>
      <c r="IT6" s="163"/>
    </row>
    <row r="7" spans="1:254" s="11" customFormat="1" ht="15.75">
      <c r="A7" s="164"/>
      <c r="B7" s="164"/>
      <c r="C7" s="164"/>
      <c r="D7" s="164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4"/>
      <c r="P7" s="164"/>
      <c r="Q7" s="164"/>
      <c r="R7" s="164"/>
      <c r="S7" s="164"/>
      <c r="T7" s="164"/>
      <c r="U7" s="507" t="s">
        <v>113</v>
      </c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  <c r="IL7" s="163"/>
      <c r="IM7" s="163"/>
      <c r="IN7" s="163"/>
      <c r="IO7" s="163"/>
      <c r="IP7" s="163"/>
      <c r="IQ7" s="163"/>
      <c r="IR7" s="163"/>
      <c r="IS7" s="163"/>
      <c r="IT7" s="163"/>
    </row>
    <row r="8" spans="1:254" s="11" customFormat="1" ht="15.75">
      <c r="A8" s="164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4"/>
      <c r="P8" s="164"/>
      <c r="Q8" s="164"/>
      <c r="R8" s="164"/>
      <c r="S8" s="165"/>
      <c r="T8" s="165"/>
      <c r="U8" s="507" t="s">
        <v>113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</row>
    <row r="9" spans="1:254" s="52" customFormat="1" ht="16.5" customHeight="1">
      <c r="A9" s="166"/>
      <c r="B9" s="167"/>
      <c r="C9" s="439" t="s">
        <v>87</v>
      </c>
      <c r="D9" s="440"/>
      <c r="E9" s="441"/>
      <c r="F9" s="433" t="s">
        <v>33</v>
      </c>
      <c r="G9" s="434"/>
      <c r="H9" s="435"/>
      <c r="I9" s="433" t="s">
        <v>34</v>
      </c>
      <c r="J9" s="434"/>
      <c r="K9" s="435"/>
      <c r="L9" s="439" t="s">
        <v>3</v>
      </c>
      <c r="M9" s="440"/>
      <c r="N9" s="441"/>
      <c r="O9" s="439" t="s">
        <v>4</v>
      </c>
      <c r="P9" s="440"/>
      <c r="Q9" s="441"/>
      <c r="R9" s="439" t="s">
        <v>88</v>
      </c>
      <c r="S9" s="440"/>
      <c r="T9" s="441"/>
      <c r="U9" s="507" t="s">
        <v>113</v>
      </c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168"/>
      <c r="GL9" s="168"/>
      <c r="GM9" s="168"/>
      <c r="GN9" s="168"/>
      <c r="GO9" s="168"/>
      <c r="GP9" s="168"/>
      <c r="GQ9" s="168"/>
      <c r="GR9" s="168"/>
      <c r="GS9" s="168"/>
      <c r="GT9" s="168"/>
      <c r="GU9" s="168"/>
      <c r="GV9" s="168"/>
      <c r="GW9" s="168"/>
      <c r="GX9" s="168"/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8"/>
      <c r="IQ9" s="168"/>
      <c r="IR9" s="168"/>
      <c r="IS9" s="168"/>
      <c r="IT9" s="168"/>
    </row>
    <row r="10" spans="1:254" s="52" customFormat="1" ht="15.75">
      <c r="A10" s="169"/>
      <c r="B10" s="170"/>
      <c r="C10" s="442"/>
      <c r="D10" s="443"/>
      <c r="E10" s="444"/>
      <c r="F10" s="436"/>
      <c r="G10" s="437"/>
      <c r="H10" s="438"/>
      <c r="I10" s="436"/>
      <c r="J10" s="437"/>
      <c r="K10" s="438"/>
      <c r="L10" s="442"/>
      <c r="M10" s="443"/>
      <c r="N10" s="444"/>
      <c r="O10" s="442"/>
      <c r="P10" s="443"/>
      <c r="Q10" s="444"/>
      <c r="R10" s="442"/>
      <c r="S10" s="443"/>
      <c r="T10" s="444"/>
      <c r="U10" s="507" t="s">
        <v>113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  <c r="IP10" s="168"/>
      <c r="IQ10" s="168"/>
      <c r="IR10" s="168"/>
      <c r="IS10" s="168"/>
      <c r="IT10" s="168"/>
    </row>
    <row r="11" spans="1:254" s="52" customFormat="1" ht="15" customHeight="1">
      <c r="A11" s="169"/>
      <c r="B11" s="171"/>
      <c r="C11" s="169"/>
      <c r="D11" s="171"/>
      <c r="E11" s="171"/>
      <c r="F11" s="169"/>
      <c r="G11" s="171"/>
      <c r="H11" s="171"/>
      <c r="I11" s="169"/>
      <c r="J11" s="171"/>
      <c r="K11" s="171"/>
      <c r="L11" s="169"/>
      <c r="M11" s="171"/>
      <c r="N11" s="171"/>
      <c r="O11" s="169"/>
      <c r="P11" s="171"/>
      <c r="Q11" s="171"/>
      <c r="R11" s="169"/>
      <c r="S11" s="171"/>
      <c r="T11" s="172"/>
      <c r="U11" s="507" t="s">
        <v>113</v>
      </c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</row>
    <row r="12" spans="1:254" s="52" customFormat="1" ht="16.5" thickBot="1">
      <c r="A12" s="173"/>
      <c r="B12" s="174"/>
      <c r="C12" s="175" t="s">
        <v>35</v>
      </c>
      <c r="D12" s="176" t="s">
        <v>7</v>
      </c>
      <c r="E12" s="176" t="s">
        <v>37</v>
      </c>
      <c r="F12" s="175" t="s">
        <v>35</v>
      </c>
      <c r="G12" s="176" t="s">
        <v>7</v>
      </c>
      <c r="H12" s="176" t="s">
        <v>37</v>
      </c>
      <c r="I12" s="175" t="s">
        <v>35</v>
      </c>
      <c r="J12" s="176" t="s">
        <v>7</v>
      </c>
      <c r="K12" s="176" t="s">
        <v>37</v>
      </c>
      <c r="L12" s="175" t="s">
        <v>35</v>
      </c>
      <c r="M12" s="176" t="s">
        <v>7</v>
      </c>
      <c r="N12" s="176" t="s">
        <v>37</v>
      </c>
      <c r="O12" s="175" t="s">
        <v>35</v>
      </c>
      <c r="P12" s="176" t="s">
        <v>7</v>
      </c>
      <c r="Q12" s="176" t="s">
        <v>37</v>
      </c>
      <c r="R12" s="175" t="s">
        <v>35</v>
      </c>
      <c r="S12" s="176" t="s">
        <v>7</v>
      </c>
      <c r="T12" s="177" t="s">
        <v>37</v>
      </c>
      <c r="U12" s="507" t="s">
        <v>113</v>
      </c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  <c r="IP12" s="168"/>
      <c r="IQ12" s="168"/>
      <c r="IR12" s="168"/>
      <c r="IS12" s="168"/>
      <c r="IT12" s="168"/>
    </row>
    <row r="13" spans="1:254" s="8" customFormat="1" ht="15.75">
      <c r="A13" s="428" t="s">
        <v>42</v>
      </c>
      <c r="B13" s="429"/>
      <c r="C13" s="253">
        <v>0</v>
      </c>
      <c r="D13" s="254">
        <v>0</v>
      </c>
      <c r="E13" s="182">
        <v>101868</v>
      </c>
      <c r="F13" s="253">
        <v>0</v>
      </c>
      <c r="G13" s="254">
        <v>0</v>
      </c>
      <c r="H13" s="257">
        <v>0</v>
      </c>
      <c r="I13" s="253">
        <v>0</v>
      </c>
      <c r="J13" s="254">
        <v>0</v>
      </c>
      <c r="K13" s="257">
        <v>0</v>
      </c>
      <c r="L13" s="253">
        <v>0</v>
      </c>
      <c r="M13" s="254">
        <v>0</v>
      </c>
      <c r="N13" s="257">
        <v>0</v>
      </c>
      <c r="O13" s="253">
        <v>0</v>
      </c>
      <c r="P13" s="254">
        <v>0</v>
      </c>
      <c r="Q13" s="182">
        <f>165716+988</f>
        <v>166704</v>
      </c>
      <c r="R13" s="253">
        <v>0</v>
      </c>
      <c r="S13" s="254">
        <v>0</v>
      </c>
      <c r="T13" s="183">
        <f>E13+H13+K13+N13+Q13</f>
        <v>268572</v>
      </c>
      <c r="U13" s="507" t="s">
        <v>113</v>
      </c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</row>
    <row r="14" spans="1:254" s="52" customFormat="1" ht="15.75">
      <c r="A14" s="430" t="s">
        <v>40</v>
      </c>
      <c r="B14" s="431"/>
      <c r="C14" s="255">
        <f aca="true" t="shared" si="0" ref="C14:T14">SUM(C13:C13)</f>
        <v>0</v>
      </c>
      <c r="D14" s="256">
        <f t="shared" si="0"/>
        <v>0</v>
      </c>
      <c r="E14" s="178">
        <f t="shared" si="0"/>
        <v>101868</v>
      </c>
      <c r="F14" s="255">
        <f t="shared" si="0"/>
        <v>0</v>
      </c>
      <c r="G14" s="256">
        <f t="shared" si="0"/>
        <v>0</v>
      </c>
      <c r="H14" s="258">
        <f t="shared" si="0"/>
        <v>0</v>
      </c>
      <c r="I14" s="255">
        <f t="shared" si="0"/>
        <v>0</v>
      </c>
      <c r="J14" s="256">
        <f t="shared" si="0"/>
        <v>0</v>
      </c>
      <c r="K14" s="259">
        <f t="shared" si="0"/>
        <v>0</v>
      </c>
      <c r="L14" s="255">
        <f t="shared" si="0"/>
        <v>0</v>
      </c>
      <c r="M14" s="256">
        <f t="shared" si="0"/>
        <v>0</v>
      </c>
      <c r="N14" s="259">
        <f t="shared" si="0"/>
        <v>0</v>
      </c>
      <c r="O14" s="255">
        <f t="shared" si="0"/>
        <v>0</v>
      </c>
      <c r="P14" s="256">
        <f t="shared" si="0"/>
        <v>0</v>
      </c>
      <c r="Q14" s="178">
        <f t="shared" si="0"/>
        <v>166704</v>
      </c>
      <c r="R14" s="255">
        <f t="shared" si="0"/>
        <v>0</v>
      </c>
      <c r="S14" s="256">
        <f t="shared" si="0"/>
        <v>0</v>
      </c>
      <c r="T14" s="179">
        <f t="shared" si="0"/>
        <v>268572</v>
      </c>
      <c r="U14" s="507" t="s">
        <v>113</v>
      </c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  <c r="HK14" s="168"/>
      <c r="HL14" s="168"/>
      <c r="HM14" s="168"/>
      <c r="HN14" s="168"/>
      <c r="HO14" s="168"/>
      <c r="HP14" s="168"/>
      <c r="HQ14" s="168"/>
      <c r="HR14" s="168"/>
      <c r="HS14" s="168"/>
      <c r="HT14" s="168"/>
      <c r="HU14" s="168"/>
      <c r="HV14" s="168"/>
      <c r="HW14" s="168"/>
      <c r="HX14" s="168"/>
      <c r="HY14" s="168"/>
      <c r="HZ14" s="168"/>
      <c r="IA14" s="168"/>
      <c r="IB14" s="168"/>
      <c r="IC14" s="168"/>
      <c r="ID14" s="168"/>
      <c r="IE14" s="168"/>
      <c r="IF14" s="168"/>
      <c r="IG14" s="168"/>
      <c r="IH14" s="168"/>
      <c r="II14" s="168"/>
      <c r="IJ14" s="168"/>
      <c r="IK14" s="168"/>
      <c r="IL14" s="168"/>
      <c r="IM14" s="168"/>
      <c r="IN14" s="168"/>
      <c r="IO14" s="168"/>
      <c r="IP14" s="168"/>
      <c r="IQ14" s="168"/>
      <c r="IR14" s="168"/>
      <c r="IS14" s="168"/>
      <c r="IT14" s="168"/>
    </row>
    <row r="15" spans="1:254" s="11" customFormat="1" ht="15.75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507" t="s">
        <v>113</v>
      </c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</row>
    <row r="16" spans="1:254" s="11" customFormat="1" ht="14.2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64"/>
      <c r="S16" s="164"/>
      <c r="T16" s="164"/>
      <c r="U16" s="507" t="s">
        <v>113</v>
      </c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</row>
    <row r="17" spans="1:254" s="28" customFormat="1" ht="15.75">
      <c r="A17" s="184" t="s">
        <v>107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507" t="s">
        <v>113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</row>
    <row r="18" spans="1:254" s="28" customFormat="1" ht="15.75">
      <c r="A18" s="184" t="s">
        <v>89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507" t="s">
        <v>113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</row>
    <row r="19" spans="1:254" s="11" customFormat="1" ht="15.75">
      <c r="A19" s="432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507" t="s">
        <v>113</v>
      </c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</row>
    <row r="20" spans="1:254" s="11" customFormat="1" ht="15.7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507" t="s">
        <v>113</v>
      </c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</row>
    <row r="21" spans="1:254" s="11" customFormat="1" ht="15.75">
      <c r="A21" s="184" t="s">
        <v>108</v>
      </c>
      <c r="B21" s="185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507" t="s">
        <v>113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</row>
    <row r="22" spans="1:254" s="11" customFormat="1" ht="15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507" t="s">
        <v>113</v>
      </c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</row>
    <row r="23" spans="1:254" s="11" customFormat="1" ht="15.75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81"/>
      <c r="U23" s="507" t="s">
        <v>113</v>
      </c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</row>
    <row r="24" spans="1:254" s="11" customFormat="1" ht="15.7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507" t="s">
        <v>113</v>
      </c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</row>
    <row r="25" ht="15">
      <c r="U25" s="507" t="s">
        <v>113</v>
      </c>
    </row>
    <row r="26" ht="15">
      <c r="U26" s="507" t="s">
        <v>113</v>
      </c>
    </row>
    <row r="27" ht="15">
      <c r="U27" s="507" t="s">
        <v>113</v>
      </c>
    </row>
    <row r="28" ht="15">
      <c r="U28" s="507" t="s">
        <v>113</v>
      </c>
    </row>
    <row r="29" ht="15">
      <c r="U29" s="507" t="s">
        <v>113</v>
      </c>
    </row>
    <row r="30" ht="15">
      <c r="U30" s="507" t="s">
        <v>113</v>
      </c>
    </row>
    <row r="31" ht="15">
      <c r="U31" s="507" t="s">
        <v>113</v>
      </c>
    </row>
    <row r="32" ht="15">
      <c r="U32" s="507" t="s">
        <v>113</v>
      </c>
    </row>
    <row r="33" ht="15">
      <c r="U33" s="507" t="s">
        <v>113</v>
      </c>
    </row>
    <row r="34" ht="15">
      <c r="U34" s="507" t="s">
        <v>113</v>
      </c>
    </row>
    <row r="35" ht="15">
      <c r="U35" s="507" t="s">
        <v>113</v>
      </c>
    </row>
    <row r="36" ht="15">
      <c r="U36" s="507" t="s">
        <v>113</v>
      </c>
    </row>
    <row r="37" ht="15">
      <c r="U37" s="507" t="s">
        <v>113</v>
      </c>
    </row>
    <row r="38" ht="15">
      <c r="U38" s="507" t="s">
        <v>113</v>
      </c>
    </row>
    <row r="39" ht="15">
      <c r="U39" s="507" t="s">
        <v>113</v>
      </c>
    </row>
    <row r="40" ht="15">
      <c r="U40" s="507" t="s">
        <v>113</v>
      </c>
    </row>
    <row r="41" ht="15">
      <c r="U41" s="507" t="s">
        <v>114</v>
      </c>
    </row>
  </sheetData>
  <sheetProtection/>
  <mergeCells count="14">
    <mergeCell ref="A6:T6"/>
    <mergeCell ref="C9:E10"/>
    <mergeCell ref="A1:D1"/>
    <mergeCell ref="A3:T3"/>
    <mergeCell ref="A4:T4"/>
    <mergeCell ref="A5:T5"/>
    <mergeCell ref="R9:T10"/>
    <mergeCell ref="A13:B13"/>
    <mergeCell ref="A14:B14"/>
    <mergeCell ref="A19:T19"/>
    <mergeCell ref="F9:H10"/>
    <mergeCell ref="I9:K10"/>
    <mergeCell ref="L9:N10"/>
    <mergeCell ref="O9:Q10"/>
  </mergeCells>
  <printOptions horizontalCentered="1"/>
  <pageMargins left="0.38" right="0.33" top="0.72" bottom="0.61" header="0.35" footer="0.32"/>
  <pageSetup fitToHeight="1" fitToWidth="1" horizontalDpi="600" verticalDpi="600" orientation="landscape" scale="59" r:id="rId1"/>
  <headerFooter alignWithMargins="0">
    <oddFooter>&amp;C&amp;"Times New Roman,Regular"(U) Exhibit G:  Crosswalk of 2011 Availability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/>
  <dimension ref="A1:M93"/>
  <sheetViews>
    <sheetView view="pageBreakPreview" zoomScaleNormal="75" zoomScaleSheetLayoutView="100" zoomScalePageLayoutView="0" workbookViewId="0" topLeftCell="A1">
      <selection activeCell="A1" sqref="A1:L1"/>
    </sheetView>
  </sheetViews>
  <sheetFormatPr defaultColWidth="8.88671875" defaultRowHeight="15"/>
  <cols>
    <col min="1" max="1" width="1.88671875" style="1" customWidth="1"/>
    <col min="2" max="2" width="27.10546875" style="1" customWidth="1"/>
    <col min="3" max="3" width="12.5546875" style="1" customWidth="1"/>
    <col min="4" max="4" width="16.99609375" style="1" customWidth="1"/>
    <col min="5" max="5" width="8.21484375" style="1" customWidth="1"/>
    <col min="6" max="6" width="10.10546875" style="1" customWidth="1"/>
    <col min="7" max="7" width="7.4453125" style="1" customWidth="1"/>
    <col min="8" max="8" width="8.5546875" style="1" customWidth="1"/>
    <col min="9" max="9" width="6.21484375" style="1" customWidth="1"/>
    <col min="10" max="10" width="8.5546875" style="1" customWidth="1"/>
    <col min="11" max="11" width="7.21484375" style="1" customWidth="1"/>
    <col min="12" max="12" width="7.4453125" style="1" customWidth="1"/>
    <col min="13" max="13" width="8.88671875" style="509" customWidth="1"/>
    <col min="14" max="16384" width="8.88671875" style="1" customWidth="1"/>
  </cols>
  <sheetData>
    <row r="1" spans="1:13" ht="18.75" customHeight="1">
      <c r="A1" s="481" t="s">
        <v>109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507" t="s">
        <v>113</v>
      </c>
    </row>
    <row r="2" spans="1:13" ht="18.75" customHeight="1">
      <c r="A2" s="483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507" t="s">
        <v>113</v>
      </c>
    </row>
    <row r="3" spans="1:13" s="87" customFormat="1" ht="18.75">
      <c r="A3" s="484" t="s">
        <v>110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507" t="s">
        <v>113</v>
      </c>
    </row>
    <row r="4" spans="1:13" s="87" customFormat="1" ht="18.75">
      <c r="A4" s="485" t="s">
        <v>92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507" t="s">
        <v>113</v>
      </c>
    </row>
    <row r="5" spans="1:13" ht="15.75" customHeight="1">
      <c r="A5" s="472" t="s">
        <v>42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507" t="s">
        <v>113</v>
      </c>
    </row>
    <row r="6" spans="1:13" ht="15.75">
      <c r="A6" s="472" t="s">
        <v>76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507" t="s">
        <v>113</v>
      </c>
    </row>
    <row r="7" spans="1:13" ht="11.25" customHeight="1">
      <c r="A7" s="2"/>
      <c r="B7" s="10"/>
      <c r="C7" s="14"/>
      <c r="D7" s="14"/>
      <c r="E7" s="14"/>
      <c r="F7" s="14"/>
      <c r="G7" s="14"/>
      <c r="H7" s="14"/>
      <c r="I7" s="14"/>
      <c r="J7" s="14"/>
      <c r="K7" s="2"/>
      <c r="L7" s="2"/>
      <c r="M7" s="507" t="s">
        <v>113</v>
      </c>
    </row>
    <row r="8" spans="1:13" ht="44.25" customHeight="1">
      <c r="A8" s="486" t="s">
        <v>111</v>
      </c>
      <c r="B8" s="487"/>
      <c r="C8" s="487"/>
      <c r="D8" s="488"/>
      <c r="E8" s="474" t="s">
        <v>47</v>
      </c>
      <c r="F8" s="476"/>
      <c r="G8" s="474" t="s">
        <v>79</v>
      </c>
      <c r="H8" s="476"/>
      <c r="I8" s="474" t="s">
        <v>53</v>
      </c>
      <c r="J8" s="476"/>
      <c r="K8" s="474" t="s">
        <v>6</v>
      </c>
      <c r="L8" s="475"/>
      <c r="M8" s="507" t="s">
        <v>113</v>
      </c>
    </row>
    <row r="9" spans="1:13" ht="25.5" customHeight="1" thickBot="1">
      <c r="A9" s="489"/>
      <c r="B9" s="490"/>
      <c r="C9" s="490"/>
      <c r="D9" s="491"/>
      <c r="E9" s="82" t="s">
        <v>7</v>
      </c>
      <c r="F9" s="83" t="s">
        <v>37</v>
      </c>
      <c r="G9" s="84" t="s">
        <v>7</v>
      </c>
      <c r="H9" s="85" t="s">
        <v>37</v>
      </c>
      <c r="I9" s="84" t="s">
        <v>7</v>
      </c>
      <c r="J9" s="85" t="s">
        <v>37</v>
      </c>
      <c r="K9" s="84" t="s">
        <v>7</v>
      </c>
      <c r="L9" s="86" t="s">
        <v>37</v>
      </c>
      <c r="M9" s="507" t="s">
        <v>113</v>
      </c>
    </row>
    <row r="10" spans="1:13" ht="15.75">
      <c r="A10" s="466" t="s">
        <v>0</v>
      </c>
      <c r="B10" s="467"/>
      <c r="C10" s="467"/>
      <c r="D10" s="468"/>
      <c r="E10" s="282">
        <v>0</v>
      </c>
      <c r="F10" s="283">
        <v>0</v>
      </c>
      <c r="G10" s="284">
        <v>0</v>
      </c>
      <c r="H10" s="285">
        <v>0</v>
      </c>
      <c r="I10" s="284">
        <v>0</v>
      </c>
      <c r="J10" s="285">
        <v>0</v>
      </c>
      <c r="K10" s="284">
        <f>I10-G10</f>
        <v>0</v>
      </c>
      <c r="L10" s="286">
        <f>J10-H10</f>
        <v>0</v>
      </c>
      <c r="M10" s="507" t="s">
        <v>113</v>
      </c>
    </row>
    <row r="11" spans="1:13" ht="15.75">
      <c r="A11" s="469" t="s">
        <v>26</v>
      </c>
      <c r="B11" s="470"/>
      <c r="C11" s="470"/>
      <c r="D11" s="471"/>
      <c r="E11" s="282">
        <v>0</v>
      </c>
      <c r="F11" s="283">
        <v>0</v>
      </c>
      <c r="G11" s="284">
        <v>0</v>
      </c>
      <c r="H11" s="285">
        <f>+F11*1.034</f>
        <v>0</v>
      </c>
      <c r="I11" s="284">
        <v>0</v>
      </c>
      <c r="J11" s="285">
        <f>+H11*1.034</f>
        <v>0</v>
      </c>
      <c r="K11" s="284">
        <f>I11-G11</f>
        <v>0</v>
      </c>
      <c r="L11" s="286">
        <f>J11-H11</f>
        <v>0</v>
      </c>
      <c r="M11" s="507" t="s">
        <v>113</v>
      </c>
    </row>
    <row r="12" spans="1:13" ht="15.75">
      <c r="A12" s="469" t="s">
        <v>9</v>
      </c>
      <c r="B12" s="470"/>
      <c r="C12" s="470"/>
      <c r="D12" s="471"/>
      <c r="E12" s="282">
        <f aca="true" t="shared" si="0" ref="E12:K12">+E13+E14</f>
        <v>0</v>
      </c>
      <c r="F12" s="283">
        <f t="shared" si="0"/>
        <v>0</v>
      </c>
      <c r="G12" s="284">
        <f t="shared" si="0"/>
        <v>0</v>
      </c>
      <c r="H12" s="285">
        <f t="shared" si="0"/>
        <v>0</v>
      </c>
      <c r="I12" s="284">
        <f t="shared" si="0"/>
        <v>0</v>
      </c>
      <c r="J12" s="285">
        <f t="shared" si="0"/>
        <v>0</v>
      </c>
      <c r="K12" s="284">
        <f t="shared" si="0"/>
        <v>0</v>
      </c>
      <c r="L12" s="286">
        <f>J12-H12</f>
        <v>0</v>
      </c>
      <c r="M12" s="507" t="s">
        <v>113</v>
      </c>
    </row>
    <row r="13" spans="1:13" ht="15.75">
      <c r="A13" s="477" t="s">
        <v>11</v>
      </c>
      <c r="B13" s="458"/>
      <c r="C13" s="458"/>
      <c r="D13" s="459"/>
      <c r="E13" s="287">
        <v>0</v>
      </c>
      <c r="F13" s="288">
        <v>0</v>
      </c>
      <c r="G13" s="289">
        <v>0</v>
      </c>
      <c r="H13" s="290">
        <v>0</v>
      </c>
      <c r="I13" s="289">
        <v>0</v>
      </c>
      <c r="J13" s="290">
        <v>0</v>
      </c>
      <c r="K13" s="289">
        <f>I13-G13</f>
        <v>0</v>
      </c>
      <c r="L13" s="291">
        <f>J13-H13</f>
        <v>0</v>
      </c>
      <c r="M13" s="507" t="s">
        <v>113</v>
      </c>
    </row>
    <row r="14" spans="1:13" ht="15.75">
      <c r="A14" s="477" t="s">
        <v>10</v>
      </c>
      <c r="B14" s="458"/>
      <c r="C14" s="458"/>
      <c r="D14" s="459"/>
      <c r="E14" s="287">
        <v>0</v>
      </c>
      <c r="F14" s="288">
        <v>0</v>
      </c>
      <c r="G14" s="289">
        <v>0</v>
      </c>
      <c r="H14" s="290">
        <v>0</v>
      </c>
      <c r="I14" s="289">
        <v>0</v>
      </c>
      <c r="J14" s="290">
        <v>0</v>
      </c>
      <c r="K14" s="289">
        <f>I14-G14</f>
        <v>0</v>
      </c>
      <c r="L14" s="291">
        <f>J14-H14</f>
        <v>0</v>
      </c>
      <c r="M14" s="507" t="s">
        <v>113</v>
      </c>
    </row>
    <row r="15" spans="1:13" ht="15.75">
      <c r="A15" s="478" t="s">
        <v>12</v>
      </c>
      <c r="B15" s="479"/>
      <c r="C15" s="479"/>
      <c r="D15" s="480"/>
      <c r="E15" s="292">
        <v>0</v>
      </c>
      <c r="F15" s="293">
        <v>0</v>
      </c>
      <c r="G15" s="294">
        <v>0</v>
      </c>
      <c r="H15" s="295">
        <v>0</v>
      </c>
      <c r="I15" s="294">
        <v>0</v>
      </c>
      <c r="J15" s="295">
        <v>0</v>
      </c>
      <c r="K15" s="294">
        <f>I15-G15</f>
        <v>0</v>
      </c>
      <c r="L15" s="296">
        <f>J15-H15</f>
        <v>0</v>
      </c>
      <c r="M15" s="507" t="s">
        <v>113</v>
      </c>
    </row>
    <row r="16" spans="1:13" ht="15.75">
      <c r="A16" s="492" t="s">
        <v>1</v>
      </c>
      <c r="B16" s="493"/>
      <c r="C16" s="493"/>
      <c r="D16" s="494"/>
      <c r="E16" s="297">
        <f aca="true" t="shared" si="1" ref="E16:J16">+E10+E11+E12+E15</f>
        <v>0</v>
      </c>
      <c r="F16" s="298">
        <f t="shared" si="1"/>
        <v>0</v>
      </c>
      <c r="G16" s="299">
        <f t="shared" si="1"/>
        <v>0</v>
      </c>
      <c r="H16" s="300">
        <f t="shared" si="1"/>
        <v>0</v>
      </c>
      <c r="I16" s="299">
        <f t="shared" si="1"/>
        <v>0</v>
      </c>
      <c r="J16" s="300">
        <f t="shared" si="1"/>
        <v>0</v>
      </c>
      <c r="K16" s="299">
        <f>SUM(K10:K15)</f>
        <v>0</v>
      </c>
      <c r="L16" s="301">
        <f>SUM(L10:L15)</f>
        <v>0</v>
      </c>
      <c r="M16" s="507" t="s">
        <v>113</v>
      </c>
    </row>
    <row r="17" spans="1:13" ht="15.75">
      <c r="A17" s="469" t="s">
        <v>27</v>
      </c>
      <c r="B17" s="470"/>
      <c r="C17" s="470"/>
      <c r="D17" s="471"/>
      <c r="E17" s="282"/>
      <c r="F17" s="283"/>
      <c r="G17" s="284"/>
      <c r="H17" s="285"/>
      <c r="I17" s="284"/>
      <c r="J17" s="285"/>
      <c r="K17" s="284"/>
      <c r="L17" s="286"/>
      <c r="M17" s="507" t="s">
        <v>113</v>
      </c>
    </row>
    <row r="18" spans="1:13" ht="15.75">
      <c r="A18" s="457" t="s">
        <v>13</v>
      </c>
      <c r="B18" s="458"/>
      <c r="C18" s="458"/>
      <c r="D18" s="459"/>
      <c r="E18" s="282">
        <v>0</v>
      </c>
      <c r="F18" s="283">
        <v>0</v>
      </c>
      <c r="G18" s="284">
        <v>0</v>
      </c>
      <c r="H18" s="285">
        <v>0</v>
      </c>
      <c r="I18" s="284">
        <v>0</v>
      </c>
      <c r="J18" s="285">
        <v>0</v>
      </c>
      <c r="K18" s="284">
        <v>0</v>
      </c>
      <c r="L18" s="286">
        <f aca="true" t="shared" si="2" ref="L18:L33">J18-H18</f>
        <v>0</v>
      </c>
      <c r="M18" s="507" t="s">
        <v>113</v>
      </c>
    </row>
    <row r="19" spans="1:13" ht="15.75">
      <c r="A19" s="457" t="s">
        <v>14</v>
      </c>
      <c r="B19" s="458"/>
      <c r="C19" s="458"/>
      <c r="D19" s="459"/>
      <c r="E19" s="282">
        <v>0</v>
      </c>
      <c r="F19" s="283">
        <v>0</v>
      </c>
      <c r="G19" s="284">
        <v>0</v>
      </c>
      <c r="H19" s="285">
        <v>0</v>
      </c>
      <c r="I19" s="284">
        <v>0</v>
      </c>
      <c r="J19" s="285">
        <v>0</v>
      </c>
      <c r="K19" s="284">
        <v>0</v>
      </c>
      <c r="L19" s="286">
        <f t="shared" si="2"/>
        <v>0</v>
      </c>
      <c r="M19" s="507" t="s">
        <v>113</v>
      </c>
    </row>
    <row r="20" spans="1:13" ht="15.75">
      <c r="A20" s="457" t="s">
        <v>15</v>
      </c>
      <c r="B20" s="458"/>
      <c r="C20" s="458"/>
      <c r="D20" s="459"/>
      <c r="E20" s="282">
        <v>0</v>
      </c>
      <c r="F20" s="283">
        <v>0</v>
      </c>
      <c r="G20" s="284">
        <v>0</v>
      </c>
      <c r="H20" s="285">
        <v>0</v>
      </c>
      <c r="I20" s="284">
        <v>0</v>
      </c>
      <c r="J20" s="285">
        <v>0</v>
      </c>
      <c r="K20" s="284">
        <v>0</v>
      </c>
      <c r="L20" s="286">
        <f t="shared" si="2"/>
        <v>0</v>
      </c>
      <c r="M20" s="507" t="s">
        <v>113</v>
      </c>
    </row>
    <row r="21" spans="1:13" ht="15.75">
      <c r="A21" s="457" t="s">
        <v>29</v>
      </c>
      <c r="B21" s="458"/>
      <c r="C21" s="458"/>
      <c r="D21" s="459"/>
      <c r="E21" s="282">
        <v>0</v>
      </c>
      <c r="F21" s="283">
        <v>0</v>
      </c>
      <c r="G21" s="284">
        <v>0</v>
      </c>
      <c r="H21" s="285">
        <v>0</v>
      </c>
      <c r="I21" s="284">
        <v>0</v>
      </c>
      <c r="J21" s="285">
        <v>0</v>
      </c>
      <c r="K21" s="284">
        <v>0</v>
      </c>
      <c r="L21" s="286">
        <f t="shared" si="2"/>
        <v>0</v>
      </c>
      <c r="M21" s="507" t="s">
        <v>113</v>
      </c>
    </row>
    <row r="22" spans="1:13" ht="15.75">
      <c r="A22" s="457" t="s">
        <v>5</v>
      </c>
      <c r="B22" s="458"/>
      <c r="C22" s="458"/>
      <c r="D22" s="459"/>
      <c r="E22" s="282">
        <v>0</v>
      </c>
      <c r="F22" s="283">
        <v>0</v>
      </c>
      <c r="G22" s="284">
        <v>0</v>
      </c>
      <c r="H22" s="285">
        <v>0</v>
      </c>
      <c r="I22" s="284">
        <v>0</v>
      </c>
      <c r="J22" s="285">
        <v>0</v>
      </c>
      <c r="K22" s="284">
        <v>0</v>
      </c>
      <c r="L22" s="286">
        <f t="shared" si="2"/>
        <v>0</v>
      </c>
      <c r="M22" s="507" t="s">
        <v>113</v>
      </c>
    </row>
    <row r="23" spans="1:13" ht="15.75">
      <c r="A23" s="457" t="s">
        <v>16</v>
      </c>
      <c r="B23" s="458"/>
      <c r="C23" s="458"/>
      <c r="D23" s="459"/>
      <c r="E23" s="282">
        <v>0</v>
      </c>
      <c r="F23" s="283">
        <v>0</v>
      </c>
      <c r="G23" s="284">
        <v>0</v>
      </c>
      <c r="H23" s="285">
        <v>0</v>
      </c>
      <c r="I23" s="284">
        <v>0</v>
      </c>
      <c r="J23" s="285">
        <v>0</v>
      </c>
      <c r="K23" s="284">
        <v>0</v>
      </c>
      <c r="L23" s="286">
        <f t="shared" si="2"/>
        <v>0</v>
      </c>
      <c r="M23" s="507" t="s">
        <v>113</v>
      </c>
    </row>
    <row r="24" spans="1:13" ht="15.75">
      <c r="A24" s="457" t="s">
        <v>17</v>
      </c>
      <c r="B24" s="458"/>
      <c r="C24" s="458"/>
      <c r="D24" s="459"/>
      <c r="E24" s="282">
        <v>0</v>
      </c>
      <c r="F24" s="283">
        <v>0</v>
      </c>
      <c r="G24" s="284">
        <v>0</v>
      </c>
      <c r="H24" s="285"/>
      <c r="I24" s="284">
        <v>0</v>
      </c>
      <c r="J24" s="285"/>
      <c r="K24" s="284">
        <v>0</v>
      </c>
      <c r="L24" s="286">
        <f t="shared" si="2"/>
        <v>0</v>
      </c>
      <c r="M24" s="507" t="s">
        <v>113</v>
      </c>
    </row>
    <row r="25" spans="1:13" ht="15.75">
      <c r="A25" s="457" t="s">
        <v>18</v>
      </c>
      <c r="B25" s="458"/>
      <c r="C25" s="458"/>
      <c r="D25" s="459"/>
      <c r="E25" s="282">
        <v>0</v>
      </c>
      <c r="F25" s="283">
        <v>37644</v>
      </c>
      <c r="G25" s="284">
        <v>0</v>
      </c>
      <c r="H25" s="285">
        <v>36694</v>
      </c>
      <c r="I25" s="284">
        <v>0</v>
      </c>
      <c r="J25" s="285">
        <v>23530</v>
      </c>
      <c r="K25" s="284">
        <v>0</v>
      </c>
      <c r="L25" s="286">
        <f t="shared" si="2"/>
        <v>-13164</v>
      </c>
      <c r="M25" s="507" t="s">
        <v>113</v>
      </c>
    </row>
    <row r="26" spans="1:13" ht="15.75">
      <c r="A26" s="457" t="s">
        <v>19</v>
      </c>
      <c r="B26" s="458"/>
      <c r="C26" s="458"/>
      <c r="D26" s="459"/>
      <c r="E26" s="282">
        <v>0</v>
      </c>
      <c r="F26" s="283">
        <v>8593</v>
      </c>
      <c r="G26" s="284">
        <v>0</v>
      </c>
      <c r="H26" s="285">
        <v>8593</v>
      </c>
      <c r="I26" s="284">
        <v>0</v>
      </c>
      <c r="J26" s="285">
        <v>8593</v>
      </c>
      <c r="K26" s="284">
        <v>0</v>
      </c>
      <c r="L26" s="286">
        <f>J26-H26</f>
        <v>0</v>
      </c>
      <c r="M26" s="507" t="s">
        <v>113</v>
      </c>
    </row>
    <row r="27" spans="1:13" ht="15.75">
      <c r="A27" s="457" t="s">
        <v>41</v>
      </c>
      <c r="B27" s="464"/>
      <c r="C27" s="464"/>
      <c r="D27" s="465"/>
      <c r="E27" s="282">
        <v>0</v>
      </c>
      <c r="F27" s="283">
        <v>0</v>
      </c>
      <c r="G27" s="284">
        <v>0</v>
      </c>
      <c r="H27" s="285">
        <v>0</v>
      </c>
      <c r="I27" s="284">
        <v>0</v>
      </c>
      <c r="J27" s="285">
        <v>0</v>
      </c>
      <c r="K27" s="284">
        <v>0</v>
      </c>
      <c r="L27" s="286">
        <f t="shared" si="2"/>
        <v>0</v>
      </c>
      <c r="M27" s="507" t="s">
        <v>113</v>
      </c>
    </row>
    <row r="28" spans="1:13" ht="15.75">
      <c r="A28" s="457" t="s">
        <v>30</v>
      </c>
      <c r="B28" s="458"/>
      <c r="C28" s="458"/>
      <c r="D28" s="459"/>
      <c r="E28" s="282">
        <v>0</v>
      </c>
      <c r="F28" s="283">
        <v>2700</v>
      </c>
      <c r="G28" s="284">
        <v>0</v>
      </c>
      <c r="H28" s="285">
        <v>2700</v>
      </c>
      <c r="I28" s="284">
        <v>0</v>
      </c>
      <c r="J28" s="285">
        <v>2700</v>
      </c>
      <c r="K28" s="284">
        <v>0</v>
      </c>
      <c r="L28" s="286">
        <f t="shared" si="2"/>
        <v>0</v>
      </c>
      <c r="M28" s="507" t="s">
        <v>113</v>
      </c>
    </row>
    <row r="29" spans="1:13" ht="15.75">
      <c r="A29" s="457" t="s">
        <v>31</v>
      </c>
      <c r="B29" s="458"/>
      <c r="C29" s="458"/>
      <c r="D29" s="459"/>
      <c r="E29" s="282">
        <v>0</v>
      </c>
      <c r="F29" s="283">
        <v>0</v>
      </c>
      <c r="G29" s="284">
        <v>0</v>
      </c>
      <c r="H29" s="285">
        <v>0</v>
      </c>
      <c r="I29" s="284">
        <v>0</v>
      </c>
      <c r="J29" s="285">
        <v>0</v>
      </c>
      <c r="K29" s="284">
        <v>0</v>
      </c>
      <c r="L29" s="286">
        <f t="shared" si="2"/>
        <v>0</v>
      </c>
      <c r="M29" s="507" t="s">
        <v>113</v>
      </c>
    </row>
    <row r="30" spans="1:13" ht="15.75">
      <c r="A30" s="457" t="s">
        <v>32</v>
      </c>
      <c r="B30" s="458"/>
      <c r="C30" s="458"/>
      <c r="D30" s="459"/>
      <c r="E30" s="282">
        <v>0</v>
      </c>
      <c r="F30" s="283">
        <v>1587</v>
      </c>
      <c r="G30" s="284">
        <v>0</v>
      </c>
      <c r="H30" s="285">
        <v>2537</v>
      </c>
      <c r="I30" s="284">
        <v>0</v>
      </c>
      <c r="J30" s="285">
        <v>2537</v>
      </c>
      <c r="K30" s="284">
        <v>0</v>
      </c>
      <c r="L30" s="286">
        <f t="shared" si="2"/>
        <v>0</v>
      </c>
      <c r="M30" s="507" t="s">
        <v>113</v>
      </c>
    </row>
    <row r="31" spans="1:13" ht="15.75">
      <c r="A31" s="457" t="s">
        <v>20</v>
      </c>
      <c r="B31" s="458"/>
      <c r="C31" s="458"/>
      <c r="D31" s="459"/>
      <c r="E31" s="282">
        <v>0</v>
      </c>
      <c r="F31" s="283">
        <v>2483</v>
      </c>
      <c r="G31" s="284">
        <v>0</v>
      </c>
      <c r="H31" s="285">
        <v>2483</v>
      </c>
      <c r="I31" s="284">
        <v>0</v>
      </c>
      <c r="J31" s="285">
        <v>2483</v>
      </c>
      <c r="K31" s="284">
        <v>0</v>
      </c>
      <c r="L31" s="286">
        <f t="shared" si="2"/>
        <v>0</v>
      </c>
      <c r="M31" s="507" t="s">
        <v>113</v>
      </c>
    </row>
    <row r="32" spans="1:13" ht="15.75">
      <c r="A32" s="457" t="s">
        <v>21</v>
      </c>
      <c r="B32" s="458"/>
      <c r="C32" s="458"/>
      <c r="D32" s="459"/>
      <c r="E32" s="282">
        <v>0</v>
      </c>
      <c r="F32" s="283">
        <v>16294</v>
      </c>
      <c r="G32" s="284">
        <v>0</v>
      </c>
      <c r="H32" s="285">
        <v>16294</v>
      </c>
      <c r="I32" s="284">
        <v>0</v>
      </c>
      <c r="J32" s="285">
        <v>16294</v>
      </c>
      <c r="K32" s="284">
        <v>0</v>
      </c>
      <c r="L32" s="286">
        <f t="shared" si="2"/>
        <v>0</v>
      </c>
      <c r="M32" s="507" t="s">
        <v>113</v>
      </c>
    </row>
    <row r="33" spans="1:13" ht="15.75">
      <c r="A33" s="457" t="s">
        <v>43</v>
      </c>
      <c r="B33" s="458"/>
      <c r="C33" s="458"/>
      <c r="D33" s="459"/>
      <c r="E33" s="282">
        <v>0</v>
      </c>
      <c r="F33" s="283">
        <v>170614</v>
      </c>
      <c r="G33" s="284">
        <v>0</v>
      </c>
      <c r="H33" s="285">
        <v>170614</v>
      </c>
      <c r="I33" s="284">
        <v>0</v>
      </c>
      <c r="J33" s="285">
        <f>24845</f>
        <v>24845</v>
      </c>
      <c r="K33" s="284">
        <v>0</v>
      </c>
      <c r="L33" s="286">
        <f t="shared" si="2"/>
        <v>-145769</v>
      </c>
      <c r="M33" s="507" t="s">
        <v>113</v>
      </c>
    </row>
    <row r="34" spans="1:13" ht="15.75">
      <c r="A34" s="460" t="s">
        <v>22</v>
      </c>
      <c r="B34" s="461"/>
      <c r="C34" s="461"/>
      <c r="D34" s="462"/>
      <c r="E34" s="302"/>
      <c r="F34" s="303">
        <f>SUM(F16:F33)</f>
        <v>239915</v>
      </c>
      <c r="G34" s="304"/>
      <c r="H34" s="305">
        <f>SUM(H16:H33)</f>
        <v>239915</v>
      </c>
      <c r="I34" s="304"/>
      <c r="J34" s="305">
        <f>SUM(J16:J33)</f>
        <v>80982</v>
      </c>
      <c r="K34" s="304"/>
      <c r="L34" s="306">
        <f>SUM(L16:L33)</f>
        <v>-158933</v>
      </c>
      <c r="M34" s="507" t="s">
        <v>113</v>
      </c>
    </row>
    <row r="35" spans="1:13" ht="16.5" customHeight="1">
      <c r="A35" s="463" t="s">
        <v>23</v>
      </c>
      <c r="B35" s="458"/>
      <c r="C35" s="458"/>
      <c r="D35" s="459"/>
      <c r="E35" s="284"/>
      <c r="F35" s="285">
        <v>-254298</v>
      </c>
      <c r="G35" s="284"/>
      <c r="H35" s="285">
        <v>0</v>
      </c>
      <c r="I35" s="284"/>
      <c r="J35" s="285"/>
      <c r="K35" s="284"/>
      <c r="L35" s="286"/>
      <c r="M35" s="507" t="s">
        <v>113</v>
      </c>
    </row>
    <row r="36" spans="1:13" ht="15.75">
      <c r="A36" s="463" t="s">
        <v>24</v>
      </c>
      <c r="B36" s="458"/>
      <c r="C36" s="458"/>
      <c r="D36" s="459"/>
      <c r="E36" s="284"/>
      <c r="F36" s="285">
        <v>165716</v>
      </c>
      <c r="G36" s="284"/>
      <c r="H36" s="285">
        <v>0</v>
      </c>
      <c r="I36" s="284"/>
      <c r="J36" s="285">
        <v>0</v>
      </c>
      <c r="K36" s="284"/>
      <c r="L36" s="286"/>
      <c r="M36" s="507" t="s">
        <v>113</v>
      </c>
    </row>
    <row r="37" spans="1:13" ht="15.75">
      <c r="A37" s="463" t="s">
        <v>25</v>
      </c>
      <c r="B37" s="458"/>
      <c r="C37" s="458"/>
      <c r="D37" s="459"/>
      <c r="E37" s="284"/>
      <c r="F37" s="285">
        <v>2426</v>
      </c>
      <c r="G37" s="284"/>
      <c r="H37" s="285">
        <v>0</v>
      </c>
      <c r="I37" s="284"/>
      <c r="J37" s="285">
        <v>0</v>
      </c>
      <c r="K37" s="284"/>
      <c r="L37" s="286"/>
      <c r="M37" s="507" t="s">
        <v>113</v>
      </c>
    </row>
    <row r="38" spans="1:13" ht="15.75">
      <c r="A38" s="454" t="s">
        <v>112</v>
      </c>
      <c r="B38" s="455"/>
      <c r="C38" s="455"/>
      <c r="D38" s="456"/>
      <c r="E38" s="260"/>
      <c r="F38" s="261">
        <f>F34+F35+F36-F37</f>
        <v>148907</v>
      </c>
      <c r="G38" s="260"/>
      <c r="H38" s="261">
        <f>H34+H35+H36-H37</f>
        <v>239915</v>
      </c>
      <c r="I38" s="260"/>
      <c r="J38" s="261">
        <f>J34+J35+J36-J37</f>
        <v>80982</v>
      </c>
      <c r="K38" s="260"/>
      <c r="L38" s="262"/>
      <c r="M38" s="507" t="s">
        <v>114</v>
      </c>
    </row>
    <row r="39" spans="1:13" ht="15.75">
      <c r="A39" s="44"/>
      <c r="B39" s="47"/>
      <c r="C39" s="39"/>
      <c r="D39" s="48"/>
      <c r="E39" s="39"/>
      <c r="F39" s="39"/>
      <c r="G39" s="39"/>
      <c r="H39" s="39"/>
      <c r="I39" s="39"/>
      <c r="J39" s="39"/>
      <c r="K39" s="39"/>
      <c r="L39" s="39"/>
      <c r="M39" s="507"/>
    </row>
    <row r="40" spans="1:12" ht="15.75">
      <c r="A40" s="496"/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</row>
    <row r="41" spans="11:12" ht="15.75">
      <c r="K41" s="15"/>
      <c r="L41" s="15"/>
    </row>
    <row r="42" spans="1:12" ht="18">
      <c r="A42" s="495"/>
      <c r="B42" s="495"/>
      <c r="C42" s="495"/>
      <c r="D42" s="495"/>
      <c r="E42" s="495"/>
      <c r="F42" s="495"/>
      <c r="G42" s="495"/>
      <c r="H42" s="495"/>
      <c r="I42" s="495"/>
      <c r="J42" s="495"/>
      <c r="K42" s="39"/>
      <c r="L42" s="39"/>
    </row>
    <row r="43" spans="1:12" ht="18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9"/>
      <c r="L43" s="39"/>
    </row>
    <row r="44" spans="1:12" ht="41.25" customHeight="1">
      <c r="A44" s="500"/>
      <c r="B44" s="501"/>
      <c r="C44" s="501"/>
      <c r="D44" s="501"/>
      <c r="E44" s="501"/>
      <c r="F44" s="501"/>
      <c r="G44" s="501"/>
      <c r="H44" s="501"/>
      <c r="I44" s="501"/>
      <c r="J44" s="501"/>
      <c r="K44" s="40"/>
      <c r="L44" s="41"/>
    </row>
    <row r="45" spans="1:12" ht="14.25" customHeight="1">
      <c r="A45" s="34"/>
      <c r="B45" s="37"/>
      <c r="C45" s="38"/>
      <c r="D45" s="38"/>
      <c r="E45" s="38"/>
      <c r="F45" s="38"/>
      <c r="G45" s="38"/>
      <c r="H45" s="38"/>
      <c r="I45" s="38"/>
      <c r="J45" s="38"/>
      <c r="K45" s="40"/>
      <c r="L45" s="40"/>
    </row>
    <row r="46" spans="1:12" ht="77.25" customHeight="1">
      <c r="A46" s="500"/>
      <c r="B46" s="502"/>
      <c r="C46" s="502"/>
      <c r="D46" s="502"/>
      <c r="E46" s="502"/>
      <c r="F46" s="502"/>
      <c r="G46" s="502"/>
      <c r="H46" s="502"/>
      <c r="I46" s="502"/>
      <c r="J46" s="502"/>
      <c r="K46" s="42"/>
      <c r="L46" s="41"/>
    </row>
    <row r="47" spans="1:12" ht="12.75" customHeight="1">
      <c r="A47" s="34"/>
      <c r="B47" s="37"/>
      <c r="C47" s="38"/>
      <c r="D47" s="38"/>
      <c r="E47" s="38"/>
      <c r="F47" s="38"/>
      <c r="G47" s="38"/>
      <c r="H47" s="38"/>
      <c r="I47" s="38"/>
      <c r="J47" s="38"/>
      <c r="K47" s="40"/>
      <c r="L47" s="40"/>
    </row>
    <row r="48" spans="1:12" ht="54" customHeight="1">
      <c r="A48" s="500"/>
      <c r="B48" s="501"/>
      <c r="C48" s="501"/>
      <c r="D48" s="501"/>
      <c r="E48" s="501"/>
      <c r="F48" s="501"/>
      <c r="G48" s="501"/>
      <c r="H48" s="501"/>
      <c r="I48" s="501"/>
      <c r="J48" s="501"/>
      <c r="K48" s="42"/>
      <c r="L48" s="41"/>
    </row>
    <row r="49" spans="1:12" ht="43.5" customHeight="1">
      <c r="A49" s="505"/>
      <c r="B49" s="504"/>
      <c r="C49" s="504"/>
      <c r="D49" s="504"/>
      <c r="E49" s="504"/>
      <c r="F49" s="504"/>
      <c r="G49" s="504"/>
      <c r="H49" s="504"/>
      <c r="I49" s="504"/>
      <c r="J49" s="504"/>
      <c r="K49" s="40"/>
      <c r="L49" s="40"/>
    </row>
    <row r="50" spans="1:12" ht="62.25" customHeight="1">
      <c r="A50" s="51"/>
      <c r="B50" s="453"/>
      <c r="C50" s="453"/>
      <c r="D50" s="453"/>
      <c r="E50" s="453"/>
      <c r="F50" s="453"/>
      <c r="G50" s="453"/>
      <c r="H50" s="453"/>
      <c r="I50" s="453"/>
      <c r="J50" s="453"/>
      <c r="K50" s="40"/>
      <c r="L50" s="40"/>
    </row>
    <row r="51" spans="1:12" ht="12" customHeight="1">
      <c r="A51" s="51"/>
      <c r="B51" s="46"/>
      <c r="C51" s="46"/>
      <c r="D51" s="46"/>
      <c r="E51" s="46"/>
      <c r="F51" s="46"/>
      <c r="G51" s="46"/>
      <c r="H51" s="46"/>
      <c r="I51" s="46"/>
      <c r="J51" s="46"/>
      <c r="K51" s="40"/>
      <c r="L51" s="40"/>
    </row>
    <row r="52" spans="1:12" ht="64.5" customHeight="1">
      <c r="A52" s="503"/>
      <c r="B52" s="506"/>
      <c r="C52" s="506"/>
      <c r="D52" s="506"/>
      <c r="E52" s="506"/>
      <c r="F52" s="506"/>
      <c r="G52" s="506"/>
      <c r="H52" s="506"/>
      <c r="I52" s="506"/>
      <c r="J52" s="506"/>
      <c r="K52" s="40"/>
      <c r="L52" s="40"/>
    </row>
    <row r="53" spans="1:12" ht="47.25" customHeight="1">
      <c r="A53" s="503"/>
      <c r="B53" s="504"/>
      <c r="C53" s="504"/>
      <c r="D53" s="504"/>
      <c r="E53" s="504"/>
      <c r="F53" s="504"/>
      <c r="G53" s="504"/>
      <c r="H53" s="504"/>
      <c r="I53" s="504"/>
      <c r="J53" s="504"/>
      <c r="K53" s="40"/>
      <c r="L53" s="40"/>
    </row>
    <row r="54" spans="1:12" ht="60" customHeight="1">
      <c r="A54" s="503"/>
      <c r="B54" s="504"/>
      <c r="C54" s="504"/>
      <c r="D54" s="504"/>
      <c r="E54" s="504"/>
      <c r="F54" s="504"/>
      <c r="G54" s="504"/>
      <c r="H54" s="504"/>
      <c r="I54" s="504"/>
      <c r="J54" s="504"/>
      <c r="K54" s="40"/>
      <c r="L54" s="40"/>
    </row>
    <row r="55" spans="1:12" ht="9" customHeight="1">
      <c r="A55" s="29"/>
      <c r="B55" s="25"/>
      <c r="C55" s="27"/>
      <c r="D55" s="27"/>
      <c r="E55" s="27"/>
      <c r="F55" s="27"/>
      <c r="G55" s="27"/>
      <c r="H55" s="27"/>
      <c r="I55" s="27"/>
      <c r="J55" s="27"/>
      <c r="K55" s="40"/>
      <c r="L55" s="40"/>
    </row>
    <row r="56" spans="1:12" ht="22.5" customHeight="1">
      <c r="A56" s="29"/>
      <c r="B56" s="498"/>
      <c r="C56" s="499"/>
      <c r="D56" s="499"/>
      <c r="E56" s="499"/>
      <c r="F56" s="499"/>
      <c r="G56" s="499"/>
      <c r="H56" s="499"/>
      <c r="I56" s="499"/>
      <c r="J56" s="499"/>
      <c r="K56" s="499"/>
      <c r="L56" s="499"/>
    </row>
    <row r="57" spans="1:12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0"/>
      <c r="L57" s="31"/>
    </row>
    <row r="58" spans="1:12" ht="18.75">
      <c r="A58" s="29"/>
      <c r="B58" s="26"/>
      <c r="C58" s="29"/>
      <c r="D58" s="29"/>
      <c r="E58" s="29"/>
      <c r="F58" s="29"/>
      <c r="G58" s="29"/>
      <c r="H58" s="29"/>
      <c r="I58" s="29"/>
      <c r="J58" s="29"/>
      <c r="K58" s="31"/>
      <c r="L58" s="31"/>
    </row>
    <row r="59" spans="1:12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1"/>
      <c r="L59" s="31"/>
    </row>
    <row r="60" spans="1:12" ht="65.25" customHeight="1">
      <c r="A60" s="29"/>
      <c r="B60" s="498"/>
      <c r="C60" s="499"/>
      <c r="D60" s="499"/>
      <c r="E60" s="499"/>
      <c r="F60" s="499"/>
      <c r="G60" s="499"/>
      <c r="H60" s="499"/>
      <c r="I60" s="499"/>
      <c r="J60" s="499"/>
      <c r="K60" s="499"/>
      <c r="L60" s="499"/>
    </row>
    <row r="61" spans="2:12" ht="15.75">
      <c r="B61" s="17"/>
      <c r="K61" s="12"/>
      <c r="L61" s="12"/>
    </row>
    <row r="62" spans="11:12" ht="15.75">
      <c r="K62" s="12"/>
      <c r="L62" s="49"/>
    </row>
    <row r="63" spans="11:12" ht="15.75">
      <c r="K63" s="12"/>
      <c r="L63" s="12"/>
    </row>
    <row r="64" spans="11:12" ht="15.75">
      <c r="K64" s="12"/>
      <c r="L64" s="12"/>
    </row>
    <row r="65" spans="11:12" ht="15.75">
      <c r="K65" s="12"/>
      <c r="L65" s="12"/>
    </row>
    <row r="66" spans="11:12" ht="15.75">
      <c r="K66" s="12"/>
      <c r="L66" s="12"/>
    </row>
    <row r="67" spans="11:12" ht="15.75">
      <c r="K67" s="12"/>
      <c r="L67" s="12"/>
    </row>
    <row r="68" spans="11:12" ht="15.75">
      <c r="K68" s="12"/>
      <c r="L68" s="12"/>
    </row>
    <row r="69" spans="11:12" ht="15.75">
      <c r="K69" s="12"/>
      <c r="L69" s="12"/>
    </row>
    <row r="70" spans="11:12" ht="15.75">
      <c r="K70" s="12"/>
      <c r="L70" s="12"/>
    </row>
    <row r="71" spans="11:12" ht="15.75">
      <c r="K71" s="12"/>
      <c r="L71" s="12"/>
    </row>
    <row r="72" spans="11:12" ht="15.75">
      <c r="K72" s="12"/>
      <c r="L72" s="12"/>
    </row>
    <row r="73" spans="11:12" ht="15.75">
      <c r="K73" s="12"/>
      <c r="L73" s="13"/>
    </row>
    <row r="74" spans="11:12" ht="15.75">
      <c r="K74" s="12"/>
      <c r="L74" s="13"/>
    </row>
    <row r="75" spans="11:12" ht="15.75">
      <c r="K75" s="12"/>
      <c r="L75" s="12"/>
    </row>
    <row r="76" spans="11:12" ht="15.75">
      <c r="K76" s="12"/>
      <c r="L76" s="12"/>
    </row>
    <row r="77" spans="11:12" ht="15.75">
      <c r="K77" s="12"/>
      <c r="L77" s="12"/>
    </row>
    <row r="78" spans="11:12" ht="15.75">
      <c r="K78" s="12"/>
      <c r="L78" s="12"/>
    </row>
    <row r="79" spans="11:12" ht="15.75">
      <c r="K79" s="12"/>
      <c r="L79" s="12"/>
    </row>
    <row r="80" spans="11:12" ht="15.75">
      <c r="K80" s="12"/>
      <c r="L80" s="12"/>
    </row>
    <row r="81" spans="11:12" ht="15.75">
      <c r="K81" s="12"/>
      <c r="L81" s="12"/>
    </row>
    <row r="82" spans="11:12" ht="15.75">
      <c r="K82" s="12"/>
      <c r="L82" s="12"/>
    </row>
    <row r="83" spans="11:12" ht="15.75">
      <c r="K83" s="12"/>
      <c r="L83" s="12"/>
    </row>
    <row r="84" spans="11:12" ht="15.75">
      <c r="K84" s="12"/>
      <c r="L84" s="12"/>
    </row>
    <row r="85" spans="11:12" ht="15.75">
      <c r="K85" s="12"/>
      <c r="L85" s="12"/>
    </row>
    <row r="86" spans="11:12" ht="15.75">
      <c r="K86" s="12"/>
      <c r="L86" s="12"/>
    </row>
    <row r="87" spans="11:12" ht="15.75">
      <c r="K87" s="12"/>
      <c r="L87" s="12"/>
    </row>
    <row r="88" spans="11:12" ht="15.75">
      <c r="K88" s="16"/>
      <c r="L88" s="12"/>
    </row>
    <row r="89" spans="11:12" ht="15.75">
      <c r="K89" s="8"/>
      <c r="L89" s="8"/>
    </row>
    <row r="90" spans="11:12" ht="15.75">
      <c r="K90" s="7"/>
      <c r="L90" s="7"/>
    </row>
    <row r="91" spans="11:12" ht="15.75">
      <c r="K91" s="7"/>
      <c r="L91" s="7"/>
    </row>
    <row r="92" spans="11:12" ht="15.75">
      <c r="K92" s="7"/>
      <c r="L92" s="7"/>
    </row>
    <row r="93" spans="11:12" ht="15.75">
      <c r="K93" s="7"/>
      <c r="L93" s="7"/>
    </row>
  </sheetData>
  <sheetProtection/>
  <mergeCells count="52">
    <mergeCell ref="A17:D17"/>
    <mergeCell ref="B56:L56"/>
    <mergeCell ref="B60:L60"/>
    <mergeCell ref="A44:J44"/>
    <mergeCell ref="A46:J46"/>
    <mergeCell ref="A48:J48"/>
    <mergeCell ref="A53:J53"/>
    <mergeCell ref="A49:J49"/>
    <mergeCell ref="A54:J54"/>
    <mergeCell ref="A52:J52"/>
    <mergeCell ref="A1:L1"/>
    <mergeCell ref="A2:L2"/>
    <mergeCell ref="A3:L3"/>
    <mergeCell ref="A4:L4"/>
    <mergeCell ref="A5:L5"/>
    <mergeCell ref="A8:D9"/>
    <mergeCell ref="E8:F8"/>
    <mergeCell ref="A6:L6"/>
    <mergeCell ref="K8:L8"/>
    <mergeCell ref="I8:J8"/>
    <mergeCell ref="G8:H8"/>
    <mergeCell ref="A12:D12"/>
    <mergeCell ref="A13:D13"/>
    <mergeCell ref="A29:D29"/>
    <mergeCell ref="A30:D30"/>
    <mergeCell ref="A31:D31"/>
    <mergeCell ref="A32:D32"/>
    <mergeCell ref="A10:D10"/>
    <mergeCell ref="A11:D11"/>
    <mergeCell ref="A14:D14"/>
    <mergeCell ref="A15:D15"/>
    <mergeCell ref="A16:D16"/>
    <mergeCell ref="A20:D20"/>
    <mergeCell ref="A18:D18"/>
    <mergeCell ref="A26:D26"/>
    <mergeCell ref="A27:D27"/>
    <mergeCell ref="A28:D28"/>
    <mergeCell ref="A19:D19"/>
    <mergeCell ref="A24:D24"/>
    <mergeCell ref="A25:D25"/>
    <mergeCell ref="A21:D21"/>
    <mergeCell ref="A22:D22"/>
    <mergeCell ref="A23:D23"/>
    <mergeCell ref="B50:J50"/>
    <mergeCell ref="A38:D38"/>
    <mergeCell ref="A33:D33"/>
    <mergeCell ref="A34:D34"/>
    <mergeCell ref="A35:D35"/>
    <mergeCell ref="A36:D36"/>
    <mergeCell ref="A37:D37"/>
    <mergeCell ref="A42:J42"/>
    <mergeCell ref="A40:L40"/>
  </mergeCells>
  <printOptions horizontalCentered="1"/>
  <pageMargins left="0.5" right="0.5" top="0.5" bottom="0.25" header="0.5" footer="0.5"/>
  <pageSetup horizontalDpi="600" verticalDpi="600" orientation="landscape" scale="70" r:id="rId1"/>
  <headerFooter alignWithMargins="0">
    <oddFooter>&amp;C&amp;"Times New Roman,Regular"(U) Exhibit L - Summary of Requirements by Object Class</oddFooter>
  </headerFooter>
  <rowBreaks count="1" manualBreakCount="1"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